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22C43C3F-6303-485F-B99D-EA3D6E600944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C19" i="17" s="1"/>
  <c r="AB19" i="17"/>
  <c r="L44" i="17"/>
  <c r="L43" i="17"/>
  <c r="M43" i="17"/>
  <c r="N43" i="17"/>
  <c r="L32" i="17"/>
  <c r="L31" i="17"/>
  <c r="M31" i="17"/>
  <c r="N31" i="17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 s="1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N31" i="14" s="1"/>
  <c r="M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 s="1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C31" i="6" s="1"/>
  <c r="AB31" i="6"/>
  <c r="AA20" i="6"/>
  <c r="AA19" i="6"/>
  <c r="AB19" i="6"/>
  <c r="AC19" i="6"/>
  <c r="L44" i="6"/>
  <c r="L43" i="6"/>
  <c r="M43" i="6"/>
  <c r="N43" i="6"/>
  <c r="L32" i="6"/>
  <c r="L31" i="6"/>
  <c r="N31" i="6" s="1"/>
  <c r="M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N31" i="12" s="1"/>
  <c r="M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 s="1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L20" i="7"/>
  <c r="L19" i="7"/>
  <c r="M19" i="7"/>
  <c r="N19" i="7" s="1"/>
  <c r="AA28" i="16"/>
  <c r="AB28" i="16"/>
  <c r="AA29" i="16"/>
  <c r="AB29" i="16"/>
  <c r="AA30" i="16"/>
  <c r="AB30" i="16"/>
  <c r="AB27" i="16"/>
  <c r="AA27" i="16"/>
  <c r="N31" i="7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<sst xmlns="http://schemas.openxmlformats.org/spreadsheetml/2006/main" count="3300" uniqueCount="40">
  <si>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</si>
  <si>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</si>
  <si>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</si>
  <si>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</si>
  <si>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</si>
  <si>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</si>
  <si>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</si>
  <si>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</si>
  <si>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</si>
  <si>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</si>
  <si>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</si>
  <si>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</si>
  <si>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</si>
  <si>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</si>
  <si>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</si>
  <si>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</si>
  <si>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</si>
  <si>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</si>
  <si>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</si>
  <si>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</si>
  <si>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</si>
  <si>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</si>
  <si>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</si>
  <si>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</si>
  <si>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</si>
  <si>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</si>
  <si>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</si>
  <si>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</si>
  <si>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</si>
  <si>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</si>
  <si>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</si>
  <si>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</si>
  <si>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</si>
  <si>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</si>
  <si>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</si>
  <si>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</si>
  <si>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</si>
  <si>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</si>
  <si>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</si>
  <si>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2022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</si>
</sst>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10248190.000000002</v>
      </c>
      <c r="C15" s="2"/>
      <c r="D15" s="2">
        <v>5072925</v>
      </c>
      <c r="E15" s="2"/>
      <c r="F15" s="2">
        <v>0</v>
      </c>
      <c r="G15" s="2"/>
      <c r="H15" s="2">
        <v>31868669.999999996</v>
      </c>
      <c r="I15" s="2"/>
      <c r="J15" s="2">
        <v>0</v>
      </c>
      <c r="K15" s="2"/>
      <c r="L15" s="1">
        <f>B15+D15+F15+H15+J15</f>
        <v>47189785</v>
      </c>
      <c r="M15" s="13">
        <f>C15+E15+G15+I15+K15</f>
        <v>0</v>
      </c>
      <c r="N15" s="14">
        <f>L15+M15</f>
        <v>47189785</v>
      </c>
      <c r="P15" s="3" t="s">
        <v>12</v>
      </c>
      <c r="Q15" s="2">
        <v>1794</v>
      </c>
      <c r="R15" s="2">
        <v>0</v>
      </c>
      <c r="S15" s="2">
        <v>1308</v>
      </c>
      <c r="T15" s="2">
        <v>0</v>
      </c>
      <c r="U15" s="2">
        <v>651</v>
      </c>
      <c r="V15" s="2">
        <v>0</v>
      </c>
      <c r="W15" s="2">
        <v>8836</v>
      </c>
      <c r="X15" s="2">
        <v>0</v>
      </c>
      <c r="Y15" s="2">
        <v>158</v>
      </c>
      <c r="Z15" s="2">
        <v>0</v>
      </c>
      <c r="AA15" s="1">
        <f>Q15+S15+U15+W15+Y15</f>
        <v>12747</v>
      </c>
      <c r="AB15" s="13">
        <f>R15+T15+V15+X15+Z15</f>
        <v>0</v>
      </c>
      <c r="AC15" s="14">
        <f>AA15+AB15</f>
        <v>12747</v>
      </c>
      <c r="AE15" s="3" t="s">
        <v>12</v>
      </c>
      <c r="AF15" s="2">
        <f>IFERROR(B15/Q15, "N.A.")</f>
        <v>5712.4804905239698</v>
      </c>
      <c r="AG15" s="2" t="str">
        <f t="shared" ref="AG15:AP19" si="0">IFERROR(C15/R15, "N.A.")</f>
        <v>N.A.</v>
      </c>
      <c r="AH15" s="2">
        <f t="shared" si="0"/>
        <v>3878.3830275229357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3606.6851516523311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3702.0306738840513</v>
      </c>
      <c r="AQ15" s="13" t="str">
        <f t="shared" ref="AQ15" si="1">IFERROR(M15/AB15, "N.A.")</f>
        <v>N.A.</v>
      </c>
      <c r="AR15" s="14">
        <f t="shared" ref="AR15" si="2">IFERROR(N15/AC15, "N.A.")</f>
        <v>3702.0306738840513</v>
      </c>
    </row>
    <row r="16" spans="1:44" ht="15" customHeight="1" thickBot="1" x14ac:dyDescent="0.3">
      <c r="A16" s="3" t="s">
        <v>13</v>
      </c>
      <c r="B16" s="2">
        <v>16986810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16986810</v>
      </c>
      <c r="M16" s="13">
        <f t="shared" ref="M16:M18" si="4">C16+E16+G16+I16+K16</f>
        <v>0</v>
      </c>
      <c r="N16" s="14">
        <f t="shared" ref="N16:N18" si="5">L16+M16</f>
        <v>16986810</v>
      </c>
      <c r="P16" s="3" t="s">
        <v>13</v>
      </c>
      <c r="Q16" s="2">
        <v>2915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2915</v>
      </c>
      <c r="AB16" s="13">
        <f t="shared" ref="AB16:AB18" si="7">R16+T16+V16+X16+Z16</f>
        <v>0</v>
      </c>
      <c r="AC16" s="14">
        <f t="shared" ref="AC16:AC18" si="8">AA16+AB16</f>
        <v>2915</v>
      </c>
      <c r="AE16" s="3" t="s">
        <v>13</v>
      </c>
      <c r="AF16" s="2">
        <f t="shared" ref="AF16:AF19" si="9">IFERROR(B16/Q16, "N.A.")</f>
        <v>5827.3790737564323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5827.3790737564323</v>
      </c>
      <c r="AQ16" s="13" t="str">
        <f t="shared" ref="AQ16:AQ18" si="11">IFERROR(M16/AB16, "N.A.")</f>
        <v>N.A.</v>
      </c>
      <c r="AR16" s="14">
        <f t="shared" ref="AR16:AR18" si="12">IFERROR(N16/AC16, "N.A.")</f>
        <v>5827.3790737564323</v>
      </c>
    </row>
    <row r="17" spans="1:44" ht="15" customHeight="1" thickBot="1" x14ac:dyDescent="0.3">
      <c r="A17" s="3" t="s">
        <v>14</v>
      </c>
      <c r="B17" s="2">
        <v>37258956</v>
      </c>
      <c r="C17" s="2">
        <v>132915480.00000001</v>
      </c>
      <c r="D17" s="2">
        <v>13825099.999999998</v>
      </c>
      <c r="E17" s="2"/>
      <c r="F17" s="2"/>
      <c r="G17" s="2">
        <v>7282600</v>
      </c>
      <c r="H17" s="2"/>
      <c r="I17" s="2">
        <v>29775600</v>
      </c>
      <c r="J17" s="2">
        <v>0</v>
      </c>
      <c r="K17" s="2"/>
      <c r="L17" s="1">
        <f t="shared" si="3"/>
        <v>51084056</v>
      </c>
      <c r="M17" s="13">
        <f t="shared" si="4"/>
        <v>169973680</v>
      </c>
      <c r="N17" s="14">
        <f t="shared" si="5"/>
        <v>221057736</v>
      </c>
      <c r="P17" s="3" t="s">
        <v>14</v>
      </c>
      <c r="Q17" s="2">
        <v>10192</v>
      </c>
      <c r="R17" s="2">
        <v>25074</v>
      </c>
      <c r="S17" s="2">
        <v>4059</v>
      </c>
      <c r="T17" s="2">
        <v>0</v>
      </c>
      <c r="U17" s="2">
        <v>0</v>
      </c>
      <c r="V17" s="2">
        <v>1670</v>
      </c>
      <c r="W17" s="2">
        <v>0</v>
      </c>
      <c r="X17" s="2">
        <v>3080</v>
      </c>
      <c r="Y17" s="2">
        <v>517</v>
      </c>
      <c r="Z17" s="2">
        <v>0</v>
      </c>
      <c r="AA17" s="1">
        <f t="shared" si="6"/>
        <v>14768</v>
      </c>
      <c r="AB17" s="13">
        <f t="shared" si="7"/>
        <v>29824</v>
      </c>
      <c r="AC17" s="14">
        <f t="shared" si="8"/>
        <v>44592</v>
      </c>
      <c r="AE17" s="3" t="s">
        <v>14</v>
      </c>
      <c r="AF17" s="2">
        <f t="shared" si="9"/>
        <v>3655.7060439560441</v>
      </c>
      <c r="AG17" s="2">
        <f t="shared" si="0"/>
        <v>5300.9284517827236</v>
      </c>
      <c r="AH17" s="2">
        <f t="shared" si="0"/>
        <v>3406.0359694506033</v>
      </c>
      <c r="AI17" s="2" t="str">
        <f t="shared" si="0"/>
        <v>N.A.</v>
      </c>
      <c r="AJ17" s="2" t="str">
        <f t="shared" si="0"/>
        <v>N.A.</v>
      </c>
      <c r="AK17" s="2">
        <f t="shared" si="0"/>
        <v>4360.8383233532932</v>
      </c>
      <c r="AL17" s="2" t="str">
        <f t="shared" si="0"/>
        <v>N.A.</v>
      </c>
      <c r="AM17" s="2">
        <f t="shared" si="0"/>
        <v>9667.4025974025972</v>
      </c>
      <c r="AN17" s="2">
        <f t="shared" si="0"/>
        <v>0</v>
      </c>
      <c r="AO17" s="2" t="str">
        <f t="shared" si="0"/>
        <v>N.A.</v>
      </c>
      <c r="AP17" s="15">
        <f t="shared" si="10"/>
        <v>3459.1045503791984</v>
      </c>
      <c r="AQ17" s="13">
        <f t="shared" si="11"/>
        <v>5699.224785407725</v>
      </c>
      <c r="AR17" s="14">
        <f t="shared" si="12"/>
        <v>4957.3406889128091</v>
      </c>
    </row>
    <row r="18" spans="1:44" ht="15" customHeight="1" thickBot="1" x14ac:dyDescent="0.3">
      <c r="A18" s="3" t="s">
        <v>15</v>
      </c>
      <c r="B18" s="2">
        <v>743040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743040</v>
      </c>
      <c r="M18" s="13">
        <f t="shared" si="4"/>
        <v>0</v>
      </c>
      <c r="N18" s="14">
        <f t="shared" si="5"/>
        <v>743040</v>
      </c>
      <c r="P18" s="3" t="s">
        <v>15</v>
      </c>
      <c r="Q18" s="2">
        <v>288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288</v>
      </c>
      <c r="AB18" s="13">
        <f t="shared" si="7"/>
        <v>0</v>
      </c>
      <c r="AC18" s="21">
        <f t="shared" si="8"/>
        <v>288</v>
      </c>
      <c r="AE18" s="3" t="s">
        <v>15</v>
      </c>
      <c r="AF18" s="2">
        <f t="shared" si="9"/>
        <v>2580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2580</v>
      </c>
      <c r="AQ18" s="13" t="str">
        <f t="shared" si="11"/>
        <v>N.A.</v>
      </c>
      <c r="AR18" s="14">
        <f t="shared" si="12"/>
        <v>2580</v>
      </c>
    </row>
    <row r="19" spans="1:44" ht="15" customHeight="1" thickBot="1" x14ac:dyDescent="0.3">
      <c r="A19" s="4" t="s">
        <v>16</v>
      </c>
      <c r="B19" s="2">
        <v>65236995.999999978</v>
      </c>
      <c r="C19" s="2">
        <v>132915480.00000001</v>
      </c>
      <c r="D19" s="2">
        <v>18898025</v>
      </c>
      <c r="E19" s="2"/>
      <c r="F19" s="2">
        <v>0</v>
      </c>
      <c r="G19" s="2">
        <v>7282600</v>
      </c>
      <c r="H19" s="2">
        <v>31868669.999999996</v>
      </c>
      <c r="I19" s="2">
        <v>29775600</v>
      </c>
      <c r="J19" s="2">
        <v>0</v>
      </c>
      <c r="K19" s="2"/>
      <c r="L19" s="1">
        <f t="shared" ref="L19" si="13">B19+D19+F19+H19+J19</f>
        <v>116003690.99999997</v>
      </c>
      <c r="M19" s="13">
        <f t="shared" ref="M19" si="14">C19+E19+G19+I19+K19</f>
        <v>169973680</v>
      </c>
      <c r="N19" s="21">
        <f t="shared" ref="N19" si="15">L19+M19</f>
        <v>285977371</v>
      </c>
      <c r="P19" s="4" t="s">
        <v>16</v>
      </c>
      <c r="Q19" s="2">
        <v>15189</v>
      </c>
      <c r="R19" s="2">
        <v>25074</v>
      </c>
      <c r="S19" s="2">
        <v>5367</v>
      </c>
      <c r="T19" s="2">
        <v>0</v>
      </c>
      <c r="U19" s="2">
        <v>651</v>
      </c>
      <c r="V19" s="2">
        <v>1670</v>
      </c>
      <c r="W19" s="2">
        <v>8836</v>
      </c>
      <c r="X19" s="2">
        <v>3080</v>
      </c>
      <c r="Y19" s="2">
        <v>675</v>
      </c>
      <c r="Z19" s="2">
        <v>0</v>
      </c>
      <c r="AA19" s="1">
        <f t="shared" ref="AA19" si="16">Q19+S19+U19+W19+Y19</f>
        <v>30718</v>
      </c>
      <c r="AB19" s="13">
        <f t="shared" ref="AB19" si="17">R19+T19+V19+X19+Z19</f>
        <v>29824</v>
      </c>
      <c r="AC19" s="14">
        <f t="shared" ref="AC19" si="18">AA19+AB19</f>
        <v>60542</v>
      </c>
      <c r="AE19" s="4" t="s">
        <v>16</v>
      </c>
      <c r="AF19" s="2">
        <f t="shared" si="9"/>
        <v>4295.0158667456699</v>
      </c>
      <c r="AG19" s="2">
        <f t="shared" si="0"/>
        <v>5300.9284517827236</v>
      </c>
      <c r="AH19" s="2">
        <f t="shared" si="0"/>
        <v>3521.1524128936089</v>
      </c>
      <c r="AI19" s="2" t="str">
        <f t="shared" si="0"/>
        <v>N.A.</v>
      </c>
      <c r="AJ19" s="2">
        <f t="shared" si="0"/>
        <v>0</v>
      </c>
      <c r="AK19" s="2">
        <f t="shared" si="0"/>
        <v>4360.8383233532932</v>
      </c>
      <c r="AL19" s="2">
        <f t="shared" si="0"/>
        <v>3606.6851516523311</v>
      </c>
      <c r="AM19" s="2">
        <f t="shared" si="0"/>
        <v>9667.4025974025972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3776.4076762810068</v>
      </c>
      <c r="AQ19" s="13">
        <f t="shared" ref="AQ19" si="20">IFERROR(M19/AB19, "N.A.")</f>
        <v>5699.224785407725</v>
      </c>
      <c r="AR19" s="14">
        <f t="shared" ref="AR19" si="21">IFERROR(N19/AC19, "N.A.")</f>
        <v>4723.6194872980741</v>
      </c>
    </row>
    <row r="20" spans="1:44" ht="15" customHeight="1" thickBot="1" x14ac:dyDescent="0.3">
      <c r="A20" s="5" t="s">
        <v>0</v>
      </c>
      <c r="B20" s="44">
        <f>B19+C19</f>
        <v>198152476</v>
      </c>
      <c r="C20" s="45"/>
      <c r="D20" s="44">
        <f>D19+E19</f>
        <v>18898025</v>
      </c>
      <c r="E20" s="45"/>
      <c r="F20" s="44">
        <f>F19+G19</f>
        <v>7282600</v>
      </c>
      <c r="G20" s="45"/>
      <c r="H20" s="44">
        <f>H19+I19</f>
        <v>61644270</v>
      </c>
      <c r="I20" s="45"/>
      <c r="J20" s="44">
        <f>J19+K19</f>
        <v>0</v>
      </c>
      <c r="K20" s="45"/>
      <c r="L20" s="44">
        <f>L19+M19</f>
        <v>285977371</v>
      </c>
      <c r="M20" s="46"/>
      <c r="N20" s="22">
        <f>B20+D20+F20+H20+J20</f>
        <v>285977371</v>
      </c>
      <c r="P20" s="5" t="s">
        <v>0</v>
      </c>
      <c r="Q20" s="44">
        <f>Q19+R19</f>
        <v>40263</v>
      </c>
      <c r="R20" s="45"/>
      <c r="S20" s="44">
        <f>S19+T19</f>
        <v>5367</v>
      </c>
      <c r="T20" s="45"/>
      <c r="U20" s="44">
        <f>U19+V19</f>
        <v>2321</v>
      </c>
      <c r="V20" s="45"/>
      <c r="W20" s="44">
        <f>W19+X19</f>
        <v>11916</v>
      </c>
      <c r="X20" s="45"/>
      <c r="Y20" s="44">
        <f>Y19+Z19</f>
        <v>675</v>
      </c>
      <c r="Z20" s="45"/>
      <c r="AA20" s="44">
        <f>AA19+AB19</f>
        <v>60542</v>
      </c>
      <c r="AB20" s="45"/>
      <c r="AC20" s="23">
        <f>Q20+S20+U20+W20+Y20</f>
        <v>60542</v>
      </c>
      <c r="AE20" s="5" t="s">
        <v>0</v>
      </c>
      <c r="AF20" s="24">
        <f>IFERROR(B20/Q20,"N.A.")</f>
        <v>4921.4533442614811</v>
      </c>
      <c r="AG20" s="25"/>
      <c r="AH20" s="24">
        <f>IFERROR(D20/S20,"N.A.")</f>
        <v>3521.1524128936089</v>
      </c>
      <c r="AI20" s="25"/>
      <c r="AJ20" s="24">
        <f>IFERROR(F20/U20,"N.A.")</f>
        <v>3137.6992675570873</v>
      </c>
      <c r="AK20" s="25"/>
      <c r="AL20" s="24">
        <f>IFERROR(H20/W20,"N.A.")</f>
        <v>5173.2351460221553</v>
      </c>
      <c r="AM20" s="25"/>
      <c r="AN20" s="24">
        <f>IFERROR(J20/Y20,"N.A.")</f>
        <v>0</v>
      </c>
      <c r="AO20" s="25"/>
      <c r="AP20" s="24">
        <f>IFERROR(L20/AA20,"N.A.")</f>
        <v>4723.6194872980741</v>
      </c>
      <c r="AQ20" s="25"/>
      <c r="AR20" s="16">
        <f>IFERROR(N20/AC20, "N.A.")</f>
        <v>4723.6194872980741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8655040</v>
      </c>
      <c r="C27" s="2"/>
      <c r="D27" s="2">
        <v>5072925</v>
      </c>
      <c r="E27" s="2"/>
      <c r="F27" s="2">
        <v>0</v>
      </c>
      <c r="G27" s="2"/>
      <c r="H27" s="2">
        <v>20088070</v>
      </c>
      <c r="I27" s="2"/>
      <c r="J27" s="2"/>
      <c r="K27" s="2"/>
      <c r="L27" s="1">
        <f>B27+D27+F27+H27+J27</f>
        <v>33816035</v>
      </c>
      <c r="M27" s="13">
        <f>C27+E27+G27+I27+K27</f>
        <v>0</v>
      </c>
      <c r="N27" s="14">
        <f>L27+M27</f>
        <v>33816035</v>
      </c>
      <c r="P27" s="3" t="s">
        <v>12</v>
      </c>
      <c r="Q27" s="2">
        <v>1259</v>
      </c>
      <c r="R27" s="2">
        <v>0</v>
      </c>
      <c r="S27" s="2">
        <v>1061</v>
      </c>
      <c r="T27" s="2">
        <v>0</v>
      </c>
      <c r="U27" s="2">
        <v>493</v>
      </c>
      <c r="V27" s="2">
        <v>0</v>
      </c>
      <c r="W27" s="2">
        <v>4390</v>
      </c>
      <c r="X27" s="2">
        <v>0</v>
      </c>
      <c r="Y27" s="2">
        <v>0</v>
      </c>
      <c r="Z27" s="2">
        <v>0</v>
      </c>
      <c r="AA27" s="1">
        <f>Q27+S27+U27+W27+Y27</f>
        <v>7203</v>
      </c>
      <c r="AB27" s="13">
        <f>R27+T27+V27+X27+Z27</f>
        <v>0</v>
      </c>
      <c r="AC27" s="14">
        <f>AA27+AB27</f>
        <v>7203</v>
      </c>
      <c r="AE27" s="3" t="s">
        <v>12</v>
      </c>
      <c r="AF27" s="2">
        <f>IFERROR(B27/Q27, "N.A.")</f>
        <v>6874.5353455123113</v>
      </c>
      <c r="AG27" s="2" t="str">
        <f t="shared" ref="AG27:AG31" si="22">IFERROR(C27/R27, "N.A.")</f>
        <v>N.A.</v>
      </c>
      <c r="AH27" s="2">
        <f t="shared" ref="AH27:AH31" si="23">IFERROR(D27/S27, "N.A.")</f>
        <v>4781.2676720075397</v>
      </c>
      <c r="AI27" s="2" t="str">
        <f t="shared" ref="AI27:AI31" si="24">IFERROR(E27/T27, "N.A.")</f>
        <v>N.A.</v>
      </c>
      <c r="AJ27" s="2">
        <f t="shared" ref="AJ27:AJ31" si="25">IFERROR(F27/U27, "N.A.")</f>
        <v>0</v>
      </c>
      <c r="AK27" s="2" t="str">
        <f t="shared" ref="AK27:AK31" si="26">IFERROR(G27/V27, "N.A.")</f>
        <v>N.A.</v>
      </c>
      <c r="AL27" s="2">
        <f t="shared" ref="AL27:AL31" si="27">IFERROR(H27/W27, "N.A.")</f>
        <v>4575.8701594533031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4694.715396362627</v>
      </c>
      <c r="AQ27" s="13" t="str">
        <f t="shared" ref="AQ27:AQ30" si="32">IFERROR(M27/AB27, "N.A.")</f>
        <v>N.A.</v>
      </c>
      <c r="AR27" s="14">
        <f t="shared" ref="AR27:AR30" si="33">IFERROR(N27/AC27, "N.A.")</f>
        <v>4694.715396362627</v>
      </c>
    </row>
    <row r="28" spans="1:44" ht="15" customHeight="1" thickBot="1" x14ac:dyDescent="0.3">
      <c r="A28" s="3" t="s">
        <v>13</v>
      </c>
      <c r="B28" s="2">
        <v>4100480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4100480</v>
      </c>
      <c r="M28" s="13">
        <f t="shared" ref="M28:M30" si="35">C28+E28+G28+I28+K28</f>
        <v>0</v>
      </c>
      <c r="N28" s="14">
        <f t="shared" ref="N28:N30" si="36">L28+M28</f>
        <v>4100480</v>
      </c>
      <c r="P28" s="3" t="s">
        <v>13</v>
      </c>
      <c r="Q28" s="2">
        <v>512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512</v>
      </c>
      <c r="AB28" s="13">
        <f t="shared" ref="AB28:AB30" si="38">R28+T28+V28+X28+Z28</f>
        <v>0</v>
      </c>
      <c r="AC28" s="14">
        <f t="shared" ref="AC28:AC30" si="39">AA28+AB28</f>
        <v>512</v>
      </c>
      <c r="AE28" s="3" t="s">
        <v>13</v>
      </c>
      <c r="AF28" s="2">
        <f t="shared" ref="AF28:AF31" si="40">IFERROR(B28/Q28, "N.A.")</f>
        <v>8008.75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8008.75</v>
      </c>
      <c r="AQ28" s="13" t="str">
        <f t="shared" si="32"/>
        <v>N.A.</v>
      </c>
      <c r="AR28" s="14">
        <f t="shared" si="33"/>
        <v>8008.75</v>
      </c>
    </row>
    <row r="29" spans="1:44" ht="15" customHeight="1" thickBot="1" x14ac:dyDescent="0.3">
      <c r="A29" s="3" t="s">
        <v>14</v>
      </c>
      <c r="B29" s="2">
        <v>25562556.000000004</v>
      </c>
      <c r="C29" s="2">
        <v>91404710.000000015</v>
      </c>
      <c r="D29" s="2">
        <v>9883099.9999999981</v>
      </c>
      <c r="E29" s="2"/>
      <c r="F29" s="2"/>
      <c r="G29" s="2">
        <v>6372600</v>
      </c>
      <c r="H29" s="2"/>
      <c r="I29" s="2">
        <v>21585600</v>
      </c>
      <c r="J29" s="2">
        <v>0</v>
      </c>
      <c r="K29" s="2"/>
      <c r="L29" s="1">
        <f t="shared" si="34"/>
        <v>35445656</v>
      </c>
      <c r="M29" s="13">
        <f t="shared" si="35"/>
        <v>119362910.00000001</v>
      </c>
      <c r="N29" s="14">
        <f t="shared" si="36"/>
        <v>154808566</v>
      </c>
      <c r="P29" s="3" t="s">
        <v>14</v>
      </c>
      <c r="Q29" s="2">
        <v>6355</v>
      </c>
      <c r="R29" s="2">
        <v>15206</v>
      </c>
      <c r="S29" s="2">
        <v>3519</v>
      </c>
      <c r="T29" s="2">
        <v>0</v>
      </c>
      <c r="U29" s="2">
        <v>0</v>
      </c>
      <c r="V29" s="2">
        <v>995</v>
      </c>
      <c r="W29" s="2">
        <v>0</v>
      </c>
      <c r="X29" s="2">
        <v>2480</v>
      </c>
      <c r="Y29" s="2">
        <v>517</v>
      </c>
      <c r="Z29" s="2">
        <v>0</v>
      </c>
      <c r="AA29" s="1">
        <f t="shared" si="37"/>
        <v>10391</v>
      </c>
      <c r="AB29" s="13">
        <f t="shared" si="38"/>
        <v>18681</v>
      </c>
      <c r="AC29" s="14">
        <f t="shared" si="39"/>
        <v>29072</v>
      </c>
      <c r="AE29" s="3" t="s">
        <v>14</v>
      </c>
      <c r="AF29" s="2">
        <f t="shared" si="40"/>
        <v>4022.4321007081044</v>
      </c>
      <c r="AG29" s="2">
        <f t="shared" si="22"/>
        <v>6011.0949625147978</v>
      </c>
      <c r="AH29" s="2">
        <f t="shared" si="23"/>
        <v>2808.496732026143</v>
      </c>
      <c r="AI29" s="2" t="str">
        <f t="shared" si="24"/>
        <v>N.A.</v>
      </c>
      <c r="AJ29" s="2" t="str">
        <f t="shared" si="25"/>
        <v>N.A.</v>
      </c>
      <c r="AK29" s="2">
        <f t="shared" si="26"/>
        <v>6404.6231155778896</v>
      </c>
      <c r="AL29" s="2" t="str">
        <f t="shared" si="27"/>
        <v>N.A.</v>
      </c>
      <c r="AM29" s="2">
        <f t="shared" si="28"/>
        <v>8703.8709677419356</v>
      </c>
      <c r="AN29" s="2">
        <f t="shared" si="29"/>
        <v>0</v>
      </c>
      <c r="AO29" s="2" t="str">
        <f t="shared" si="30"/>
        <v>N.A.</v>
      </c>
      <c r="AP29" s="15">
        <f t="shared" si="31"/>
        <v>3411.1881435857954</v>
      </c>
      <c r="AQ29" s="13">
        <f t="shared" si="32"/>
        <v>6389.5353567796164</v>
      </c>
      <c r="AR29" s="14">
        <f t="shared" si="33"/>
        <v>5325.0057099614751</v>
      </c>
    </row>
    <row r="30" spans="1:44" ht="15" customHeight="1" thickBot="1" x14ac:dyDescent="0.3">
      <c r="A30" s="3" t="s">
        <v>15</v>
      </c>
      <c r="B30" s="2">
        <v>743040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743040</v>
      </c>
      <c r="M30" s="13">
        <f t="shared" si="35"/>
        <v>0</v>
      </c>
      <c r="N30" s="14">
        <f t="shared" si="36"/>
        <v>743040</v>
      </c>
      <c r="P30" s="3" t="s">
        <v>15</v>
      </c>
      <c r="Q30" s="2">
        <v>288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288</v>
      </c>
      <c r="AB30" s="13">
        <f t="shared" si="38"/>
        <v>0</v>
      </c>
      <c r="AC30" s="21">
        <f t="shared" si="39"/>
        <v>288</v>
      </c>
      <c r="AE30" s="3" t="s">
        <v>15</v>
      </c>
      <c r="AF30" s="2">
        <f t="shared" si="40"/>
        <v>2580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2580</v>
      </c>
      <c r="AQ30" s="13" t="str">
        <f t="shared" si="32"/>
        <v>N.A.</v>
      </c>
      <c r="AR30" s="14">
        <f t="shared" si="33"/>
        <v>2580</v>
      </c>
    </row>
    <row r="31" spans="1:44" ht="15" customHeight="1" thickBot="1" x14ac:dyDescent="0.3">
      <c r="A31" s="4" t="s">
        <v>16</v>
      </c>
      <c r="B31" s="2">
        <v>39061116</v>
      </c>
      <c r="C31" s="2">
        <v>91404710.000000015</v>
      </c>
      <c r="D31" s="2">
        <v>14956025</v>
      </c>
      <c r="E31" s="2"/>
      <c r="F31" s="2">
        <v>0</v>
      </c>
      <c r="G31" s="2">
        <v>6372600</v>
      </c>
      <c r="H31" s="2">
        <v>20088070</v>
      </c>
      <c r="I31" s="2">
        <v>21585600</v>
      </c>
      <c r="J31" s="2">
        <v>0</v>
      </c>
      <c r="K31" s="2"/>
      <c r="L31" s="1">
        <f t="shared" ref="L31" si="41">B31+D31+F31+H31+J31</f>
        <v>74105211</v>
      </c>
      <c r="M31" s="13">
        <f t="shared" ref="M31" si="42">C31+E31+G31+I31+K31</f>
        <v>119362910.00000001</v>
      </c>
      <c r="N31" s="21">
        <f t="shared" ref="N31" si="43">L31+M31</f>
        <v>193468121</v>
      </c>
      <c r="P31" s="4" t="s">
        <v>16</v>
      </c>
      <c r="Q31" s="2">
        <v>8414</v>
      </c>
      <c r="R31" s="2">
        <v>15206</v>
      </c>
      <c r="S31" s="2">
        <v>4580</v>
      </c>
      <c r="T31" s="2">
        <v>0</v>
      </c>
      <c r="U31" s="2">
        <v>493</v>
      </c>
      <c r="V31" s="2">
        <v>995</v>
      </c>
      <c r="W31" s="2">
        <v>4390</v>
      </c>
      <c r="X31" s="2">
        <v>2480</v>
      </c>
      <c r="Y31" s="2">
        <v>517</v>
      </c>
      <c r="Z31" s="2">
        <v>0</v>
      </c>
      <c r="AA31" s="1">
        <f t="shared" ref="AA31" si="44">Q31+S31+U31+W31+Y31</f>
        <v>18394</v>
      </c>
      <c r="AB31" s="13">
        <f t="shared" ref="AB31" si="45">R31+T31+V31+X31+Z31</f>
        <v>18681</v>
      </c>
      <c r="AC31" s="14">
        <f t="shared" ref="AC31" si="46">AA31+AB31</f>
        <v>37075</v>
      </c>
      <c r="AE31" s="4" t="s">
        <v>16</v>
      </c>
      <c r="AF31" s="2">
        <f t="shared" si="40"/>
        <v>4642.395531257428</v>
      </c>
      <c r="AG31" s="2">
        <f t="shared" si="22"/>
        <v>6011.0949625147978</v>
      </c>
      <c r="AH31" s="2">
        <f t="shared" si="23"/>
        <v>3265.5076419213974</v>
      </c>
      <c r="AI31" s="2" t="str">
        <f t="shared" si="24"/>
        <v>N.A.</v>
      </c>
      <c r="AJ31" s="2">
        <f t="shared" si="25"/>
        <v>0</v>
      </c>
      <c r="AK31" s="2">
        <f t="shared" si="26"/>
        <v>6404.6231155778896</v>
      </c>
      <c r="AL31" s="2">
        <f t="shared" si="27"/>
        <v>4575.8701594533031</v>
      </c>
      <c r="AM31" s="2">
        <f t="shared" si="28"/>
        <v>8703.8709677419356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4028.7708491899534</v>
      </c>
      <c r="AQ31" s="13">
        <f t="shared" ref="AQ31" si="48">IFERROR(M31/AB31, "N.A.")</f>
        <v>6389.5353567796164</v>
      </c>
      <c r="AR31" s="14">
        <f t="shared" ref="AR31" si="49">IFERROR(N31/AC31, "N.A.")</f>
        <v>5218.2905192178014</v>
      </c>
    </row>
    <row r="32" spans="1:44" ht="15" customHeight="1" thickBot="1" x14ac:dyDescent="0.3">
      <c r="A32" s="5" t="s">
        <v>0</v>
      </c>
      <c r="B32" s="44">
        <f>B31+C31</f>
        <v>130465826.00000001</v>
      </c>
      <c r="C32" s="45"/>
      <c r="D32" s="44">
        <f>D31+E31</f>
        <v>14956025</v>
      </c>
      <c r="E32" s="45"/>
      <c r="F32" s="44">
        <f>F31+G31</f>
        <v>6372600</v>
      </c>
      <c r="G32" s="45"/>
      <c r="H32" s="44">
        <f>H31+I31</f>
        <v>41673670</v>
      </c>
      <c r="I32" s="45"/>
      <c r="J32" s="44">
        <f>J31+K31</f>
        <v>0</v>
      </c>
      <c r="K32" s="45"/>
      <c r="L32" s="44">
        <f>L31+M31</f>
        <v>193468121</v>
      </c>
      <c r="M32" s="46"/>
      <c r="N32" s="22">
        <f>B32+D32+F32+H32+J32</f>
        <v>193468121</v>
      </c>
      <c r="P32" s="5" t="s">
        <v>0</v>
      </c>
      <c r="Q32" s="44">
        <f>Q31+R31</f>
        <v>23620</v>
      </c>
      <c r="R32" s="45"/>
      <c r="S32" s="44">
        <f>S31+T31</f>
        <v>4580</v>
      </c>
      <c r="T32" s="45"/>
      <c r="U32" s="44">
        <f>U31+V31</f>
        <v>1488</v>
      </c>
      <c r="V32" s="45"/>
      <c r="W32" s="44">
        <f>W31+X31</f>
        <v>6870</v>
      </c>
      <c r="X32" s="45"/>
      <c r="Y32" s="44">
        <f>Y31+Z31</f>
        <v>517</v>
      </c>
      <c r="Z32" s="45"/>
      <c r="AA32" s="44">
        <f>AA31+AB31</f>
        <v>37075</v>
      </c>
      <c r="AB32" s="45"/>
      <c r="AC32" s="23">
        <f>Q32+S32+U32+W32+Y32</f>
        <v>37075</v>
      </c>
      <c r="AE32" s="5" t="s">
        <v>0</v>
      </c>
      <c r="AF32" s="24">
        <f>IFERROR(B32/Q32,"N.A.")</f>
        <v>5523.5320067739212</v>
      </c>
      <c r="AG32" s="25"/>
      <c r="AH32" s="24">
        <f>IFERROR(D32/S32,"N.A.")</f>
        <v>3265.5076419213974</v>
      </c>
      <c r="AI32" s="25"/>
      <c r="AJ32" s="24">
        <f>IFERROR(F32/U32,"N.A.")</f>
        <v>4282.6612903225805</v>
      </c>
      <c r="AK32" s="25"/>
      <c r="AL32" s="24">
        <f>IFERROR(H32/W32,"N.A.")</f>
        <v>6066.0363901018927</v>
      </c>
      <c r="AM32" s="25"/>
      <c r="AN32" s="24">
        <f>IFERROR(J32/Y32,"N.A.")</f>
        <v>0</v>
      </c>
      <c r="AO32" s="25"/>
      <c r="AP32" s="24">
        <f>IFERROR(L32/AA32,"N.A.")</f>
        <v>5218.2905192178014</v>
      </c>
      <c r="AQ32" s="25"/>
      <c r="AR32" s="16">
        <f>IFERROR(N32/AC32, "N.A.")</f>
        <v>5218.2905192178014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1593150</v>
      </c>
      <c r="C39" s="2"/>
      <c r="D39" s="2">
        <v>0</v>
      </c>
      <c r="E39" s="2"/>
      <c r="F39" s="2">
        <v>0</v>
      </c>
      <c r="G39" s="2"/>
      <c r="H39" s="2">
        <v>11780599.999999998</v>
      </c>
      <c r="I39" s="2"/>
      <c r="J39" s="2">
        <v>0</v>
      </c>
      <c r="K39" s="2"/>
      <c r="L39" s="1">
        <f>B39+D39+F39+H39+J39</f>
        <v>13373749.999999998</v>
      </c>
      <c r="M39" s="13">
        <f>C39+E39+G39+I39+K39</f>
        <v>0</v>
      </c>
      <c r="N39" s="14">
        <f>L39+M39</f>
        <v>13373749.999999998</v>
      </c>
      <c r="P39" s="3" t="s">
        <v>12</v>
      </c>
      <c r="Q39" s="2">
        <v>535</v>
      </c>
      <c r="R39" s="2">
        <v>0</v>
      </c>
      <c r="S39" s="2">
        <v>247</v>
      </c>
      <c r="T39" s="2">
        <v>0</v>
      </c>
      <c r="U39" s="2">
        <v>158</v>
      </c>
      <c r="V39" s="2">
        <v>0</v>
      </c>
      <c r="W39" s="2">
        <v>4446</v>
      </c>
      <c r="X39" s="2">
        <v>0</v>
      </c>
      <c r="Y39" s="2">
        <v>158</v>
      </c>
      <c r="Z39" s="2">
        <v>0</v>
      </c>
      <c r="AA39" s="1">
        <f>Q39+S39+U39+W39+Y39</f>
        <v>5544</v>
      </c>
      <c r="AB39" s="13">
        <f>R39+T39+V39+X39+Z39</f>
        <v>0</v>
      </c>
      <c r="AC39" s="14">
        <f>AA39+AB39</f>
        <v>5544</v>
      </c>
      <c r="AE39" s="3" t="s">
        <v>12</v>
      </c>
      <c r="AF39" s="2">
        <f>IFERROR(B39/Q39, "N.A.")</f>
        <v>2977.8504672897197</v>
      </c>
      <c r="AG39" s="2" t="str">
        <f t="shared" ref="AG39:AG43" si="50">IFERROR(C39/R39, "N.A.")</f>
        <v>N.A.</v>
      </c>
      <c r="AH39" s="2">
        <f t="shared" ref="AH39:AH43" si="51">IFERROR(D39/S39, "N.A.")</f>
        <v>0</v>
      </c>
      <c r="AI39" s="2" t="str">
        <f t="shared" ref="AI39:AI43" si="52">IFERROR(E39/T39, "N.A.")</f>
        <v>N.A.</v>
      </c>
      <c r="AJ39" s="2">
        <f t="shared" ref="AJ39:AJ43" si="53">IFERROR(F39/U39, "N.A.")</f>
        <v>0</v>
      </c>
      <c r="AK39" s="2" t="str">
        <f t="shared" ref="AK39:AK43" si="54">IFERROR(G39/V39, "N.A.")</f>
        <v>N.A.</v>
      </c>
      <c r="AL39" s="2">
        <f t="shared" ref="AL39:AL43" si="55">IFERROR(H39/W39, "N.A.")</f>
        <v>2649.707602339181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2412.292568542568</v>
      </c>
      <c r="AQ39" s="13" t="str">
        <f t="shared" ref="AQ39:AQ42" si="60">IFERROR(M39/AB39, "N.A.")</f>
        <v>N.A.</v>
      </c>
      <c r="AR39" s="14">
        <f t="shared" ref="AR39:AR42" si="61">IFERROR(N39/AC39, "N.A.")</f>
        <v>2412.292568542568</v>
      </c>
    </row>
    <row r="40" spans="1:44" ht="15" customHeight="1" thickBot="1" x14ac:dyDescent="0.3">
      <c r="A40" s="3" t="s">
        <v>13</v>
      </c>
      <c r="B40" s="2">
        <v>12886329.999999998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12886329.999999998</v>
      </c>
      <c r="M40" s="13">
        <f t="shared" ref="M40:M42" si="63">C40+E40+G40+I40+K40</f>
        <v>0</v>
      </c>
      <c r="N40" s="14">
        <f t="shared" ref="N40:N42" si="64">L40+M40</f>
        <v>12886329.999999998</v>
      </c>
      <c r="P40" s="3" t="s">
        <v>13</v>
      </c>
      <c r="Q40" s="2">
        <v>2403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2403</v>
      </c>
      <c r="AB40" s="13">
        <f t="shared" ref="AB40:AB42" si="66">R40+T40+V40+X40+Z40</f>
        <v>0</v>
      </c>
      <c r="AC40" s="14">
        <f t="shared" ref="AC40:AC42" si="67">AA40+AB40</f>
        <v>2403</v>
      </c>
      <c r="AE40" s="3" t="s">
        <v>13</v>
      </c>
      <c r="AF40" s="2">
        <f t="shared" ref="AF40:AF43" si="68">IFERROR(B40/Q40, "N.A.")</f>
        <v>5362.6009155222628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5362.6009155222628</v>
      </c>
      <c r="AQ40" s="13" t="str">
        <f t="shared" si="60"/>
        <v>N.A.</v>
      </c>
      <c r="AR40" s="14">
        <f t="shared" si="61"/>
        <v>5362.6009155222628</v>
      </c>
    </row>
    <row r="41" spans="1:44" ht="15" customHeight="1" thickBot="1" x14ac:dyDescent="0.3">
      <c r="A41" s="3" t="s">
        <v>14</v>
      </c>
      <c r="B41" s="2">
        <v>11696400</v>
      </c>
      <c r="C41" s="2">
        <v>41510770</v>
      </c>
      <c r="D41" s="2">
        <v>3942000</v>
      </c>
      <c r="E41" s="2"/>
      <c r="F41" s="2"/>
      <c r="G41" s="2">
        <v>910000.00000000012</v>
      </c>
      <c r="H41" s="2"/>
      <c r="I41" s="2">
        <v>8190000</v>
      </c>
      <c r="J41" s="2"/>
      <c r="K41" s="2"/>
      <c r="L41" s="1">
        <f t="shared" si="62"/>
        <v>15638400</v>
      </c>
      <c r="M41" s="13">
        <f t="shared" si="63"/>
        <v>50610770</v>
      </c>
      <c r="N41" s="14">
        <f t="shared" si="64"/>
        <v>66249170</v>
      </c>
      <c r="P41" s="3" t="s">
        <v>14</v>
      </c>
      <c r="Q41" s="2">
        <v>3837</v>
      </c>
      <c r="R41" s="2">
        <v>9868</v>
      </c>
      <c r="S41" s="2">
        <v>540</v>
      </c>
      <c r="T41" s="2">
        <v>0</v>
      </c>
      <c r="U41" s="2">
        <v>0</v>
      </c>
      <c r="V41" s="2">
        <v>675</v>
      </c>
      <c r="W41" s="2">
        <v>0</v>
      </c>
      <c r="X41" s="2">
        <v>600</v>
      </c>
      <c r="Y41" s="2">
        <v>0</v>
      </c>
      <c r="Z41" s="2">
        <v>0</v>
      </c>
      <c r="AA41" s="1">
        <f t="shared" si="65"/>
        <v>4377</v>
      </c>
      <c r="AB41" s="13">
        <f t="shared" si="66"/>
        <v>11143</v>
      </c>
      <c r="AC41" s="14">
        <f t="shared" si="67"/>
        <v>15520</v>
      </c>
      <c r="AE41" s="3" t="s">
        <v>14</v>
      </c>
      <c r="AF41" s="2">
        <f t="shared" si="68"/>
        <v>3048.3189992181392</v>
      </c>
      <c r="AG41" s="2">
        <f t="shared" si="50"/>
        <v>4206.6041751114717</v>
      </c>
      <c r="AH41" s="2">
        <f t="shared" si="51"/>
        <v>7300</v>
      </c>
      <c r="AI41" s="2" t="str">
        <f t="shared" si="52"/>
        <v>N.A.</v>
      </c>
      <c r="AJ41" s="2" t="str">
        <f t="shared" si="53"/>
        <v>N.A.</v>
      </c>
      <c r="AK41" s="2">
        <f t="shared" si="54"/>
        <v>1348.1481481481483</v>
      </c>
      <c r="AL41" s="2" t="str">
        <f t="shared" si="55"/>
        <v>N.A.</v>
      </c>
      <c r="AM41" s="2">
        <f t="shared" si="56"/>
        <v>13650</v>
      </c>
      <c r="AN41" s="2" t="str">
        <f t="shared" si="57"/>
        <v>N.A.</v>
      </c>
      <c r="AO41" s="2" t="str">
        <f t="shared" si="58"/>
        <v>N.A.</v>
      </c>
      <c r="AP41" s="15">
        <f t="shared" si="59"/>
        <v>3572.8581220013707</v>
      </c>
      <c r="AQ41" s="13">
        <f t="shared" si="60"/>
        <v>4541.9339495647491</v>
      </c>
      <c r="AR41" s="14">
        <f t="shared" si="61"/>
        <v>4268.6320876288664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26175880.000000007</v>
      </c>
      <c r="C43" s="2">
        <v>41510770</v>
      </c>
      <c r="D43" s="2">
        <v>3942000</v>
      </c>
      <c r="E43" s="2"/>
      <c r="F43" s="2">
        <v>0</v>
      </c>
      <c r="G43" s="2">
        <v>910000.00000000012</v>
      </c>
      <c r="H43" s="2">
        <v>11780599.999999998</v>
      </c>
      <c r="I43" s="2">
        <v>8190000</v>
      </c>
      <c r="J43" s="2">
        <v>0</v>
      </c>
      <c r="K43" s="2"/>
      <c r="L43" s="1">
        <f t="shared" ref="L43" si="69">B43+D43+F43+H43+J43</f>
        <v>41898480.000000007</v>
      </c>
      <c r="M43" s="13">
        <f t="shared" ref="M43" si="70">C43+E43+G43+I43+K43</f>
        <v>50610770</v>
      </c>
      <c r="N43" s="21">
        <f t="shared" ref="N43" si="71">L43+M43</f>
        <v>92509250</v>
      </c>
      <c r="P43" s="4" t="s">
        <v>16</v>
      </c>
      <c r="Q43" s="2">
        <v>6775</v>
      </c>
      <c r="R43" s="2">
        <v>9868</v>
      </c>
      <c r="S43" s="2">
        <v>787</v>
      </c>
      <c r="T43" s="2">
        <v>0</v>
      </c>
      <c r="U43" s="2">
        <v>158</v>
      </c>
      <c r="V43" s="2">
        <v>675</v>
      </c>
      <c r="W43" s="2">
        <v>4446</v>
      </c>
      <c r="X43" s="2">
        <v>600</v>
      </c>
      <c r="Y43" s="2">
        <v>158</v>
      </c>
      <c r="Z43" s="2">
        <v>0</v>
      </c>
      <c r="AA43" s="1">
        <f t="shared" ref="AA43" si="72">Q43+S43+U43+W43+Y43</f>
        <v>12324</v>
      </c>
      <c r="AB43" s="13">
        <f t="shared" ref="AB43" si="73">R43+T43+V43+X43+Z43</f>
        <v>11143</v>
      </c>
      <c r="AC43" s="21">
        <f t="shared" ref="AC43" si="74">AA43+AB43</f>
        <v>23467</v>
      </c>
      <c r="AE43" s="4" t="s">
        <v>16</v>
      </c>
      <c r="AF43" s="2">
        <f t="shared" si="68"/>
        <v>3863.5985239852412</v>
      </c>
      <c r="AG43" s="2">
        <f t="shared" si="50"/>
        <v>4206.6041751114717</v>
      </c>
      <c r="AH43" s="2">
        <f t="shared" si="51"/>
        <v>5008.8945362134691</v>
      </c>
      <c r="AI43" s="2" t="str">
        <f t="shared" si="52"/>
        <v>N.A.</v>
      </c>
      <c r="AJ43" s="2">
        <f t="shared" si="53"/>
        <v>0</v>
      </c>
      <c r="AK43" s="2">
        <f t="shared" si="54"/>
        <v>1348.1481481481483</v>
      </c>
      <c r="AL43" s="2">
        <f t="shared" si="55"/>
        <v>2649.707602339181</v>
      </c>
      <c r="AM43" s="2">
        <f t="shared" si="56"/>
        <v>13650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3399.7468354430384</v>
      </c>
      <c r="AQ43" s="13">
        <f t="shared" ref="AQ43" si="76">IFERROR(M43/AB43, "N.A.")</f>
        <v>4541.9339495647491</v>
      </c>
      <c r="AR43" s="14">
        <f t="shared" ref="AR43" si="77">IFERROR(N43/AC43, "N.A.")</f>
        <v>3942.0995440405677</v>
      </c>
    </row>
    <row r="44" spans="1:44" ht="15" customHeight="1" thickBot="1" x14ac:dyDescent="0.3">
      <c r="A44" s="5" t="s">
        <v>0</v>
      </c>
      <c r="B44" s="44">
        <f>B43+C43</f>
        <v>67686650</v>
      </c>
      <c r="C44" s="45"/>
      <c r="D44" s="44">
        <f>D43+E43</f>
        <v>3942000</v>
      </c>
      <c r="E44" s="45"/>
      <c r="F44" s="44">
        <f>F43+G43</f>
        <v>910000.00000000012</v>
      </c>
      <c r="G44" s="45"/>
      <c r="H44" s="44">
        <f>H43+I43</f>
        <v>19970600</v>
      </c>
      <c r="I44" s="45"/>
      <c r="J44" s="44">
        <f>J43+K43</f>
        <v>0</v>
      </c>
      <c r="K44" s="45"/>
      <c r="L44" s="44">
        <f>L43+M43</f>
        <v>92509250</v>
      </c>
      <c r="M44" s="46"/>
      <c r="N44" s="22">
        <f>B44+D44+F44+H44+J44</f>
        <v>92509250</v>
      </c>
      <c r="P44" s="5" t="s">
        <v>0</v>
      </c>
      <c r="Q44" s="44">
        <f>Q43+R43</f>
        <v>16643</v>
      </c>
      <c r="R44" s="45"/>
      <c r="S44" s="44">
        <f>S43+T43</f>
        <v>787</v>
      </c>
      <c r="T44" s="45"/>
      <c r="U44" s="44">
        <f>U43+V43</f>
        <v>833</v>
      </c>
      <c r="V44" s="45"/>
      <c r="W44" s="44">
        <f>W43+X43</f>
        <v>5046</v>
      </c>
      <c r="X44" s="45"/>
      <c r="Y44" s="44">
        <f>Y43+Z43</f>
        <v>158</v>
      </c>
      <c r="Z44" s="45"/>
      <c r="AA44" s="44">
        <f>AA43+AB43</f>
        <v>23467</v>
      </c>
      <c r="AB44" s="46"/>
      <c r="AC44" s="22">
        <f>Q44+S44+U44+W44+Y44</f>
        <v>23467</v>
      </c>
      <c r="AE44" s="5" t="s">
        <v>0</v>
      </c>
      <c r="AF44" s="24">
        <f>IFERROR(B44/Q44,"N.A.")</f>
        <v>4066.9741032265815</v>
      </c>
      <c r="AG44" s="25"/>
      <c r="AH44" s="24">
        <f>IFERROR(D44/S44,"N.A.")</f>
        <v>5008.8945362134691</v>
      </c>
      <c r="AI44" s="25"/>
      <c r="AJ44" s="24">
        <f>IFERROR(F44/U44,"N.A.")</f>
        <v>1092.4369747899161</v>
      </c>
      <c r="AK44" s="25"/>
      <c r="AL44" s="24">
        <f>IFERROR(H44/W44,"N.A.")</f>
        <v>3957.7090764962345</v>
      </c>
      <c r="AM44" s="25"/>
      <c r="AN44" s="24">
        <f>IFERROR(J44/Y44,"N.A.")</f>
        <v>0</v>
      </c>
      <c r="AO44" s="25"/>
      <c r="AP44" s="24">
        <f>IFERROR(L44/AA44,"N.A.")</f>
        <v>3942.0995440405677</v>
      </c>
      <c r="AQ44" s="25"/>
      <c r="AR44" s="16">
        <f>IFERROR(N44/AC44, "N.A.")</f>
        <v>3942.0995440405677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2513650</v>
      </c>
      <c r="C15" s="2"/>
      <c r="D15" s="2"/>
      <c r="E15" s="2"/>
      <c r="F15" s="2"/>
      <c r="G15" s="2"/>
      <c r="H15" s="2">
        <v>12504355</v>
      </c>
      <c r="I15" s="2"/>
      <c r="J15" s="2"/>
      <c r="K15" s="2"/>
      <c r="L15" s="1">
        <f>B15+D15+F15+H15+J15</f>
        <v>15018005</v>
      </c>
      <c r="M15" s="13">
        <f>C15+E15+G15+I15+K15</f>
        <v>0</v>
      </c>
      <c r="N15" s="14">
        <f>L15+M15</f>
        <v>15018005</v>
      </c>
      <c r="P15" s="3" t="s">
        <v>12</v>
      </c>
      <c r="Q15" s="2">
        <v>434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2632</v>
      </c>
      <c r="X15" s="2">
        <v>0</v>
      </c>
      <c r="Y15" s="2">
        <v>0</v>
      </c>
      <c r="Z15" s="2">
        <v>0</v>
      </c>
      <c r="AA15" s="1">
        <f>Q15+S15+U15+W15+Y15</f>
        <v>3066</v>
      </c>
      <c r="AB15" s="13">
        <f>R15+T15+V15+X15+Z15</f>
        <v>0</v>
      </c>
      <c r="AC15" s="14">
        <f>AA15+AB15</f>
        <v>3066</v>
      </c>
      <c r="AE15" s="3" t="s">
        <v>12</v>
      </c>
      <c r="AF15" s="2">
        <f>IFERROR(B15/Q15, "N.A.")</f>
        <v>5791.8202764976959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4750.8947568389058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4898.2403783431182</v>
      </c>
      <c r="AQ15" s="13" t="str">
        <f t="shared" si="0"/>
        <v>N.A.</v>
      </c>
      <c r="AR15" s="14">
        <f t="shared" si="0"/>
        <v>4898.2403783431182</v>
      </c>
    </row>
    <row r="16" spans="1:44" ht="15" customHeight="1" thickBot="1" x14ac:dyDescent="0.3">
      <c r="A16" s="3" t="s">
        <v>13</v>
      </c>
      <c r="B16" s="2">
        <v>1103200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1103200</v>
      </c>
      <c r="M16" s="13">
        <f t="shared" si="1"/>
        <v>0</v>
      </c>
      <c r="N16" s="14">
        <f t="shared" ref="N16:N18" si="2">L16+M16</f>
        <v>1103200</v>
      </c>
      <c r="P16" s="3" t="s">
        <v>13</v>
      </c>
      <c r="Q16" s="2">
        <v>197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197</v>
      </c>
      <c r="AB16" s="13">
        <f t="shared" si="3"/>
        <v>0</v>
      </c>
      <c r="AC16" s="14">
        <f t="shared" ref="AC16:AC18" si="4">AA16+AB16</f>
        <v>197</v>
      </c>
      <c r="AE16" s="3" t="s">
        <v>13</v>
      </c>
      <c r="AF16" s="2">
        <f t="shared" ref="AF16:AF19" si="5">IFERROR(B16/Q16, "N.A.")</f>
        <v>5600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5600</v>
      </c>
      <c r="AQ16" s="13" t="str">
        <f t="shared" si="0"/>
        <v>N.A.</v>
      </c>
      <c r="AR16" s="14">
        <f t="shared" si="0"/>
        <v>5600</v>
      </c>
    </row>
    <row r="17" spans="1:44" ht="15" customHeight="1" thickBot="1" x14ac:dyDescent="0.3">
      <c r="A17" s="3" t="s">
        <v>14</v>
      </c>
      <c r="B17" s="2">
        <v>18334340</v>
      </c>
      <c r="C17" s="2">
        <v>57028649.999999985</v>
      </c>
      <c r="D17" s="2">
        <v>2445840</v>
      </c>
      <c r="E17" s="2"/>
      <c r="F17" s="2"/>
      <c r="G17" s="2">
        <v>1379000</v>
      </c>
      <c r="H17" s="2"/>
      <c r="I17" s="2">
        <v>1528650</v>
      </c>
      <c r="J17" s="2"/>
      <c r="K17" s="2"/>
      <c r="L17" s="1">
        <f t="shared" si="1"/>
        <v>20780180</v>
      </c>
      <c r="M17" s="13">
        <f t="shared" si="1"/>
        <v>59936299.999999985</v>
      </c>
      <c r="N17" s="14">
        <f t="shared" si="2"/>
        <v>80716479.999999985</v>
      </c>
      <c r="P17" s="3" t="s">
        <v>14</v>
      </c>
      <c r="Q17" s="2">
        <v>2897</v>
      </c>
      <c r="R17" s="2">
        <v>5695</v>
      </c>
      <c r="S17" s="2">
        <v>237</v>
      </c>
      <c r="T17" s="2">
        <v>0</v>
      </c>
      <c r="U17" s="2">
        <v>0</v>
      </c>
      <c r="V17" s="2">
        <v>197</v>
      </c>
      <c r="W17" s="2">
        <v>0</v>
      </c>
      <c r="X17" s="2">
        <v>237</v>
      </c>
      <c r="Y17" s="2">
        <v>0</v>
      </c>
      <c r="Z17" s="2">
        <v>0</v>
      </c>
      <c r="AA17" s="1">
        <f t="shared" si="3"/>
        <v>3134</v>
      </c>
      <c r="AB17" s="13">
        <f t="shared" si="3"/>
        <v>6129</v>
      </c>
      <c r="AC17" s="14">
        <f t="shared" si="4"/>
        <v>9263</v>
      </c>
      <c r="AE17" s="3" t="s">
        <v>14</v>
      </c>
      <c r="AF17" s="2">
        <f t="shared" si="5"/>
        <v>6328.7331722471527</v>
      </c>
      <c r="AG17" s="2">
        <f t="shared" si="0"/>
        <v>10013.810359964878</v>
      </c>
      <c r="AH17" s="2">
        <f t="shared" si="0"/>
        <v>10320</v>
      </c>
      <c r="AI17" s="2" t="str">
        <f t="shared" si="0"/>
        <v>N.A.</v>
      </c>
      <c r="AJ17" s="2" t="str">
        <f t="shared" si="0"/>
        <v>N.A.</v>
      </c>
      <c r="AK17" s="2">
        <f t="shared" si="0"/>
        <v>7000</v>
      </c>
      <c r="AL17" s="2" t="str">
        <f t="shared" si="0"/>
        <v>N.A.</v>
      </c>
      <c r="AM17" s="2">
        <f t="shared" si="0"/>
        <v>6450</v>
      </c>
      <c r="AN17" s="2" t="str">
        <f t="shared" si="0"/>
        <v>N.A.</v>
      </c>
      <c r="AO17" s="2" t="str">
        <f t="shared" si="0"/>
        <v>N.A.</v>
      </c>
      <c r="AP17" s="15">
        <f t="shared" si="0"/>
        <v>6630.5615826419908</v>
      </c>
      <c r="AQ17" s="13">
        <f t="shared" si="0"/>
        <v>9779.1319954315532</v>
      </c>
      <c r="AR17" s="14">
        <f t="shared" si="0"/>
        <v>8713.85944078592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1260000</v>
      </c>
      <c r="I18" s="2"/>
      <c r="J18" s="2"/>
      <c r="K18" s="2"/>
      <c r="L18" s="1">
        <f t="shared" si="1"/>
        <v>1260000</v>
      </c>
      <c r="M18" s="13">
        <f t="shared" si="1"/>
        <v>0</v>
      </c>
      <c r="N18" s="14">
        <f t="shared" si="2"/>
        <v>1260000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3572</v>
      </c>
      <c r="X18" s="2">
        <v>0</v>
      </c>
      <c r="Y18" s="2">
        <v>0</v>
      </c>
      <c r="Z18" s="2">
        <v>0</v>
      </c>
      <c r="AA18" s="1">
        <f t="shared" si="3"/>
        <v>3572</v>
      </c>
      <c r="AB18" s="13">
        <f t="shared" si="3"/>
        <v>0</v>
      </c>
      <c r="AC18" s="21">
        <f t="shared" si="4"/>
        <v>3572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352.74356103023518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352.74356103023518</v>
      </c>
      <c r="AQ18" s="13" t="str">
        <f t="shared" si="0"/>
        <v>N.A.</v>
      </c>
      <c r="AR18" s="14">
        <f t="shared" si="0"/>
        <v>352.74356103023518</v>
      </c>
    </row>
    <row r="19" spans="1:44" ht="15" customHeight="1" thickBot="1" x14ac:dyDescent="0.3">
      <c r="A19" s="4" t="s">
        <v>16</v>
      </c>
      <c r="B19" s="2">
        <v>21951190</v>
      </c>
      <c r="C19" s="2">
        <v>57028649.999999985</v>
      </c>
      <c r="D19" s="2">
        <v>2445840</v>
      </c>
      <c r="E19" s="2"/>
      <c r="F19" s="2"/>
      <c r="G19" s="2">
        <v>1379000</v>
      </c>
      <c r="H19" s="2">
        <v>13764354.999999994</v>
      </c>
      <c r="I19" s="2">
        <v>1528650</v>
      </c>
      <c r="J19" s="2"/>
      <c r="K19" s="2"/>
      <c r="L19" s="1">
        <f t="shared" ref="L19" si="6">B19+D19+F19+H19+J19</f>
        <v>38161384.999999993</v>
      </c>
      <c r="M19" s="13">
        <f t="shared" ref="M19" si="7">C19+E19+G19+I19+K19</f>
        <v>59936299.999999985</v>
      </c>
      <c r="N19" s="21">
        <f t="shared" ref="N19" si="8">L19+M19</f>
        <v>98097684.99999997</v>
      </c>
      <c r="P19" s="4" t="s">
        <v>16</v>
      </c>
      <c r="Q19" s="2">
        <v>3528</v>
      </c>
      <c r="R19" s="2">
        <v>5695</v>
      </c>
      <c r="S19" s="2">
        <v>237</v>
      </c>
      <c r="T19" s="2">
        <v>0</v>
      </c>
      <c r="U19" s="2">
        <v>0</v>
      </c>
      <c r="V19" s="2">
        <v>197</v>
      </c>
      <c r="W19" s="2">
        <v>6204</v>
      </c>
      <c r="X19" s="2">
        <v>237</v>
      </c>
      <c r="Y19" s="2">
        <v>0</v>
      </c>
      <c r="Z19" s="2">
        <v>0</v>
      </c>
      <c r="AA19" s="1">
        <f t="shared" ref="AA19" si="9">Q19+S19+U19+W19+Y19</f>
        <v>9969</v>
      </c>
      <c r="AB19" s="13">
        <f t="shared" ref="AB19" si="10">R19+T19+V19+X19+Z19</f>
        <v>6129</v>
      </c>
      <c r="AC19" s="14">
        <f t="shared" ref="AC19" si="11">AA19+AB19</f>
        <v>16098</v>
      </c>
      <c r="AE19" s="4" t="s">
        <v>16</v>
      </c>
      <c r="AF19" s="2">
        <f t="shared" si="5"/>
        <v>6221.9926303854872</v>
      </c>
      <c r="AG19" s="2">
        <f t="shared" si="0"/>
        <v>10013.810359964878</v>
      </c>
      <c r="AH19" s="2">
        <f t="shared" si="0"/>
        <v>10320</v>
      </c>
      <c r="AI19" s="2" t="str">
        <f t="shared" si="0"/>
        <v>N.A.</v>
      </c>
      <c r="AJ19" s="2" t="str">
        <f t="shared" si="0"/>
        <v>N.A.</v>
      </c>
      <c r="AK19" s="2">
        <f t="shared" si="0"/>
        <v>7000</v>
      </c>
      <c r="AL19" s="2">
        <f t="shared" si="0"/>
        <v>2218.6258865248219</v>
      </c>
      <c r="AM19" s="2">
        <f t="shared" si="0"/>
        <v>6450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3828.0053164810906</v>
      </c>
      <c r="AQ19" s="13">
        <f t="shared" ref="AQ19" si="13">IFERROR(M19/AB19, "N.A.")</f>
        <v>9779.1319954315532</v>
      </c>
      <c r="AR19" s="14">
        <f t="shared" ref="AR19" si="14">IFERROR(N19/AC19, "N.A.")</f>
        <v>6093.78090446018</v>
      </c>
    </row>
    <row r="20" spans="1:44" ht="15" customHeight="1" thickBot="1" x14ac:dyDescent="0.3">
      <c r="A20" s="5" t="s">
        <v>0</v>
      </c>
      <c r="B20" s="44">
        <f>B19+C19</f>
        <v>78979839.999999985</v>
      </c>
      <c r="C20" s="45"/>
      <c r="D20" s="44">
        <f>D19+E19</f>
        <v>2445840</v>
      </c>
      <c r="E20" s="45"/>
      <c r="F20" s="44">
        <f>F19+G19</f>
        <v>1379000</v>
      </c>
      <c r="G20" s="45"/>
      <c r="H20" s="44">
        <f>H19+I19</f>
        <v>15293004.999999994</v>
      </c>
      <c r="I20" s="45"/>
      <c r="J20" s="44">
        <f>J19+K19</f>
        <v>0</v>
      </c>
      <c r="K20" s="45"/>
      <c r="L20" s="44">
        <f>L19+M19</f>
        <v>98097684.99999997</v>
      </c>
      <c r="M20" s="46"/>
      <c r="N20" s="22">
        <f>B20+D20+F20+H20+J20</f>
        <v>98097684.999999985</v>
      </c>
      <c r="P20" s="5" t="s">
        <v>0</v>
      </c>
      <c r="Q20" s="44">
        <f>Q19+R19</f>
        <v>9223</v>
      </c>
      <c r="R20" s="45"/>
      <c r="S20" s="44">
        <f>S19+T19</f>
        <v>237</v>
      </c>
      <c r="T20" s="45"/>
      <c r="U20" s="44">
        <f>U19+V19</f>
        <v>197</v>
      </c>
      <c r="V20" s="45"/>
      <c r="W20" s="44">
        <f>W19+X19</f>
        <v>6441</v>
      </c>
      <c r="X20" s="45"/>
      <c r="Y20" s="44">
        <f>Y19+Z19</f>
        <v>0</v>
      </c>
      <c r="Z20" s="45"/>
      <c r="AA20" s="44">
        <f>AA19+AB19</f>
        <v>16098</v>
      </c>
      <c r="AB20" s="45"/>
      <c r="AC20" s="23">
        <f>Q20+S20+U20+W20+Y20</f>
        <v>16098</v>
      </c>
      <c r="AE20" s="5" t="s">
        <v>0</v>
      </c>
      <c r="AF20" s="24">
        <f>IFERROR(B20/Q20,"N.A.")</f>
        <v>8563.3568253279827</v>
      </c>
      <c r="AG20" s="25"/>
      <c r="AH20" s="24">
        <f>IFERROR(D20/S20,"N.A.")</f>
        <v>10320</v>
      </c>
      <c r="AI20" s="25"/>
      <c r="AJ20" s="24">
        <f>IFERROR(F20/U20,"N.A.")</f>
        <v>7000</v>
      </c>
      <c r="AK20" s="25"/>
      <c r="AL20" s="24">
        <f>IFERROR(H20/W20,"N.A.")</f>
        <v>2374.3215339233029</v>
      </c>
      <c r="AM20" s="25"/>
      <c r="AN20" s="24" t="str">
        <f>IFERROR(J20/Y20,"N.A.")</f>
        <v>N.A.</v>
      </c>
      <c r="AO20" s="25"/>
      <c r="AP20" s="24">
        <f>IFERROR(L20/AA20,"N.A.")</f>
        <v>6093.78090446018</v>
      </c>
      <c r="AQ20" s="25"/>
      <c r="AR20" s="16">
        <f>IFERROR(N20/AC20, "N.A.")</f>
        <v>6093.7809044601809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985000</v>
      </c>
      <c r="C27" s="2"/>
      <c r="D27" s="2"/>
      <c r="E27" s="2"/>
      <c r="F27" s="2"/>
      <c r="G27" s="2"/>
      <c r="H27" s="2">
        <v>8486725.0000000019</v>
      </c>
      <c r="I27" s="2"/>
      <c r="J27" s="2"/>
      <c r="K27" s="2"/>
      <c r="L27" s="1">
        <f>B27+D27+F27+H27+J27</f>
        <v>9471725.0000000019</v>
      </c>
      <c r="M27" s="13">
        <f>C27+E27+G27+I27+K27</f>
        <v>0</v>
      </c>
      <c r="N27" s="14">
        <f>L27+M27</f>
        <v>9471725.0000000019</v>
      </c>
      <c r="P27" s="3" t="s">
        <v>12</v>
      </c>
      <c r="Q27" s="2">
        <v>197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1222</v>
      </c>
      <c r="X27" s="2">
        <v>0</v>
      </c>
      <c r="Y27" s="2">
        <v>0</v>
      </c>
      <c r="Z27" s="2">
        <v>0</v>
      </c>
      <c r="AA27" s="1">
        <f t="shared" ref="AA27" si="15">Q27+S27+U27+W27+Y27</f>
        <v>1419</v>
      </c>
      <c r="AB27" s="13">
        <f t="shared" ref="AB27" si="16">R27+T27+V27+X27+Z27</f>
        <v>0</v>
      </c>
      <c r="AC27" s="14">
        <f>AA27+AB27</f>
        <v>1419</v>
      </c>
      <c r="AE27" s="3" t="s">
        <v>12</v>
      </c>
      <c r="AF27" s="2">
        <f>IFERROR(B27/Q27, "N.A.")</f>
        <v>5000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>
        <f t="shared" si="17"/>
        <v>6944.94680851064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6674.9295278365062</v>
      </c>
      <c r="AQ27" s="13" t="str">
        <f t="shared" si="17"/>
        <v>N.A.</v>
      </c>
      <c r="AR27" s="14">
        <f t="shared" si="17"/>
        <v>6674.9295278365062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6703169.9999999991</v>
      </c>
      <c r="C29" s="2">
        <v>29442750</v>
      </c>
      <c r="D29" s="2">
        <v>2445840</v>
      </c>
      <c r="E29" s="2"/>
      <c r="F29" s="2"/>
      <c r="G29" s="2">
        <v>1379000</v>
      </c>
      <c r="H29" s="2"/>
      <c r="I29" s="2">
        <v>1528650</v>
      </c>
      <c r="J29" s="2"/>
      <c r="K29" s="2"/>
      <c r="L29" s="1">
        <f t="shared" si="18"/>
        <v>9149010</v>
      </c>
      <c r="M29" s="13">
        <f t="shared" si="18"/>
        <v>32350400</v>
      </c>
      <c r="N29" s="14">
        <f t="shared" si="19"/>
        <v>41499410</v>
      </c>
      <c r="P29" s="3" t="s">
        <v>14</v>
      </c>
      <c r="Q29" s="2">
        <v>699</v>
      </c>
      <c r="R29" s="2">
        <v>3368</v>
      </c>
      <c r="S29" s="2">
        <v>237</v>
      </c>
      <c r="T29" s="2">
        <v>0</v>
      </c>
      <c r="U29" s="2">
        <v>0</v>
      </c>
      <c r="V29" s="2">
        <v>197</v>
      </c>
      <c r="W29" s="2">
        <v>0</v>
      </c>
      <c r="X29" s="2">
        <v>237</v>
      </c>
      <c r="Y29" s="2">
        <v>0</v>
      </c>
      <c r="Z29" s="2">
        <v>0</v>
      </c>
      <c r="AA29" s="1">
        <f t="shared" si="20"/>
        <v>936</v>
      </c>
      <c r="AB29" s="13">
        <f t="shared" si="21"/>
        <v>3802</v>
      </c>
      <c r="AC29" s="14">
        <f t="shared" si="22"/>
        <v>4738</v>
      </c>
      <c r="AE29" s="3" t="s">
        <v>14</v>
      </c>
      <c r="AF29" s="2">
        <f t="shared" si="23"/>
        <v>9589.6566523605143</v>
      </c>
      <c r="AG29" s="2">
        <f t="shared" si="17"/>
        <v>8741.9091448931122</v>
      </c>
      <c r="AH29" s="2">
        <f t="shared" si="17"/>
        <v>10320</v>
      </c>
      <c r="AI29" s="2" t="str">
        <f t="shared" si="17"/>
        <v>N.A.</v>
      </c>
      <c r="AJ29" s="2" t="str">
        <f t="shared" si="17"/>
        <v>N.A.</v>
      </c>
      <c r="AK29" s="2">
        <f t="shared" si="17"/>
        <v>7000</v>
      </c>
      <c r="AL29" s="2" t="str">
        <f t="shared" si="17"/>
        <v>N.A.</v>
      </c>
      <c r="AM29" s="2">
        <f t="shared" si="17"/>
        <v>6450</v>
      </c>
      <c r="AN29" s="2" t="str">
        <f t="shared" si="17"/>
        <v>N.A.</v>
      </c>
      <c r="AO29" s="2" t="str">
        <f t="shared" si="17"/>
        <v>N.A.</v>
      </c>
      <c r="AP29" s="15">
        <f t="shared" si="17"/>
        <v>9774.5833333333339</v>
      </c>
      <c r="AQ29" s="13">
        <f t="shared" si="17"/>
        <v>8508.7848500789059</v>
      </c>
      <c r="AR29" s="14">
        <f t="shared" si="17"/>
        <v>8758.8455044322491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1260000</v>
      </c>
      <c r="I30" s="2"/>
      <c r="J30" s="2"/>
      <c r="K30" s="2"/>
      <c r="L30" s="1">
        <f t="shared" si="18"/>
        <v>1260000</v>
      </c>
      <c r="M30" s="13">
        <f t="shared" si="18"/>
        <v>0</v>
      </c>
      <c r="N30" s="14">
        <f t="shared" si="19"/>
        <v>1260000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3572</v>
      </c>
      <c r="X30" s="2">
        <v>0</v>
      </c>
      <c r="Y30" s="2">
        <v>0</v>
      </c>
      <c r="Z30" s="2">
        <v>0</v>
      </c>
      <c r="AA30" s="1">
        <f t="shared" si="20"/>
        <v>3572</v>
      </c>
      <c r="AB30" s="13">
        <f t="shared" si="21"/>
        <v>0</v>
      </c>
      <c r="AC30" s="21">
        <f t="shared" si="22"/>
        <v>3572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352.74356103023518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>
        <f t="shared" si="17"/>
        <v>352.74356103023518</v>
      </c>
      <c r="AQ30" s="13" t="str">
        <f t="shared" si="17"/>
        <v>N.A.</v>
      </c>
      <c r="AR30" s="14">
        <f t="shared" si="17"/>
        <v>352.74356103023518</v>
      </c>
    </row>
    <row r="31" spans="1:44" ht="15" customHeight="1" thickBot="1" x14ac:dyDescent="0.3">
      <c r="A31" s="4" t="s">
        <v>16</v>
      </c>
      <c r="B31" s="2">
        <v>7688170</v>
      </c>
      <c r="C31" s="2">
        <v>29442750</v>
      </c>
      <c r="D31" s="2">
        <v>2445840</v>
      </c>
      <c r="E31" s="2"/>
      <c r="F31" s="2"/>
      <c r="G31" s="2">
        <v>1379000</v>
      </c>
      <c r="H31" s="2">
        <v>9746725</v>
      </c>
      <c r="I31" s="2">
        <v>1528650</v>
      </c>
      <c r="J31" s="2"/>
      <c r="K31" s="2"/>
      <c r="L31" s="1">
        <f t="shared" ref="L31" si="24">B31+D31+F31+H31+J31</f>
        <v>19880735</v>
      </c>
      <c r="M31" s="13">
        <f t="shared" ref="M31" si="25">C31+E31+G31+I31+K31</f>
        <v>32350400</v>
      </c>
      <c r="N31" s="21">
        <f t="shared" ref="N31" si="26">L31+M31</f>
        <v>52231135</v>
      </c>
      <c r="P31" s="4" t="s">
        <v>16</v>
      </c>
      <c r="Q31" s="2">
        <v>896</v>
      </c>
      <c r="R31" s="2">
        <v>3368</v>
      </c>
      <c r="S31" s="2">
        <v>237</v>
      </c>
      <c r="T31" s="2">
        <v>0</v>
      </c>
      <c r="U31" s="2">
        <v>0</v>
      </c>
      <c r="V31" s="2">
        <v>197</v>
      </c>
      <c r="W31" s="2">
        <v>4794</v>
      </c>
      <c r="X31" s="2">
        <v>237</v>
      </c>
      <c r="Y31" s="2">
        <v>0</v>
      </c>
      <c r="Z31" s="2">
        <v>0</v>
      </c>
      <c r="AA31" s="1">
        <f t="shared" ref="AA31" si="27">Q31+S31+U31+W31+Y31</f>
        <v>5927</v>
      </c>
      <c r="AB31" s="13">
        <f t="shared" ref="AB31" si="28">R31+T31+V31+X31+Z31</f>
        <v>3802</v>
      </c>
      <c r="AC31" s="14">
        <f t="shared" ref="AC31" si="29">AA31+AB31</f>
        <v>9729</v>
      </c>
      <c r="AE31" s="4" t="s">
        <v>16</v>
      </c>
      <c r="AF31" s="2">
        <f t="shared" si="23"/>
        <v>8580.546875</v>
      </c>
      <c r="AG31" s="2">
        <f t="shared" si="17"/>
        <v>8741.9091448931122</v>
      </c>
      <c r="AH31" s="2">
        <f t="shared" si="17"/>
        <v>10320</v>
      </c>
      <c r="AI31" s="2" t="str">
        <f t="shared" si="17"/>
        <v>N.A.</v>
      </c>
      <c r="AJ31" s="2" t="str">
        <f t="shared" si="17"/>
        <v>N.A.</v>
      </c>
      <c r="AK31" s="2">
        <f t="shared" si="17"/>
        <v>7000</v>
      </c>
      <c r="AL31" s="2">
        <f t="shared" si="17"/>
        <v>2033.1090947017105</v>
      </c>
      <c r="AM31" s="2">
        <f t="shared" si="17"/>
        <v>6450</v>
      </c>
      <c r="AN31" s="2" t="str">
        <f t="shared" si="17"/>
        <v>N.A.</v>
      </c>
      <c r="AO31" s="2" t="str">
        <f t="shared" si="17"/>
        <v>N.A.</v>
      </c>
      <c r="AP31" s="15">
        <f t="shared" ref="AP31" si="30">IFERROR(L31/AA31, "N.A.")</f>
        <v>3354.2660705247172</v>
      </c>
      <c r="AQ31" s="13">
        <f t="shared" ref="AQ31" si="31">IFERROR(M31/AB31, "N.A.")</f>
        <v>8508.7848500789059</v>
      </c>
      <c r="AR31" s="14">
        <f t="shared" ref="AR31" si="32">IFERROR(N31/AC31, "N.A.")</f>
        <v>5368.6026313084594</v>
      </c>
    </row>
    <row r="32" spans="1:44" ht="15" customHeight="1" thickBot="1" x14ac:dyDescent="0.3">
      <c r="A32" s="5" t="s">
        <v>0</v>
      </c>
      <c r="B32" s="44">
        <f>B31+C31</f>
        <v>37130920</v>
      </c>
      <c r="C32" s="45"/>
      <c r="D32" s="44">
        <f>D31+E31</f>
        <v>2445840</v>
      </c>
      <c r="E32" s="45"/>
      <c r="F32" s="44">
        <f>F31+G31</f>
        <v>1379000</v>
      </c>
      <c r="G32" s="45"/>
      <c r="H32" s="44">
        <f>H31+I31</f>
        <v>11275375</v>
      </c>
      <c r="I32" s="45"/>
      <c r="J32" s="44">
        <f>J31+K31</f>
        <v>0</v>
      </c>
      <c r="K32" s="45"/>
      <c r="L32" s="44">
        <f>L31+M31</f>
        <v>52231135</v>
      </c>
      <c r="M32" s="46"/>
      <c r="N32" s="22">
        <f>B32+D32+F32+H32+J32</f>
        <v>52231135</v>
      </c>
      <c r="P32" s="5" t="s">
        <v>0</v>
      </c>
      <c r="Q32" s="44">
        <f>Q31+R31</f>
        <v>4264</v>
      </c>
      <c r="R32" s="45"/>
      <c r="S32" s="44">
        <f>S31+T31</f>
        <v>237</v>
      </c>
      <c r="T32" s="45"/>
      <c r="U32" s="44">
        <f>U31+V31</f>
        <v>197</v>
      </c>
      <c r="V32" s="45"/>
      <c r="W32" s="44">
        <f>W31+X31</f>
        <v>5031</v>
      </c>
      <c r="X32" s="45"/>
      <c r="Y32" s="44">
        <f>Y31+Z31</f>
        <v>0</v>
      </c>
      <c r="Z32" s="45"/>
      <c r="AA32" s="44">
        <f>AA31+AB31</f>
        <v>9729</v>
      </c>
      <c r="AB32" s="45"/>
      <c r="AC32" s="23">
        <f>Q32+S32+U32+W32+Y32</f>
        <v>9729</v>
      </c>
      <c r="AE32" s="5" t="s">
        <v>0</v>
      </c>
      <c r="AF32" s="24">
        <f>IFERROR(B32/Q32,"N.A.")</f>
        <v>8708.0018761726078</v>
      </c>
      <c r="AG32" s="25"/>
      <c r="AH32" s="24">
        <f>IFERROR(D32/S32,"N.A.")</f>
        <v>10320</v>
      </c>
      <c r="AI32" s="25"/>
      <c r="AJ32" s="24">
        <f>IFERROR(F32/U32,"N.A.")</f>
        <v>7000</v>
      </c>
      <c r="AK32" s="25"/>
      <c r="AL32" s="24">
        <f>IFERROR(H32/W32,"N.A.")</f>
        <v>2241.1796859471278</v>
      </c>
      <c r="AM32" s="25"/>
      <c r="AN32" s="24" t="str">
        <f>IFERROR(J32/Y32,"N.A.")</f>
        <v>N.A.</v>
      </c>
      <c r="AO32" s="25"/>
      <c r="AP32" s="24">
        <f>IFERROR(L32/AA32,"N.A.")</f>
        <v>5368.6026313084594</v>
      </c>
      <c r="AQ32" s="25"/>
      <c r="AR32" s="16">
        <f>IFERROR(N32/AC32, "N.A.")</f>
        <v>5368.6026313084594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1528650</v>
      </c>
      <c r="C39" s="2"/>
      <c r="D39" s="2"/>
      <c r="E39" s="2"/>
      <c r="F39" s="2"/>
      <c r="G39" s="2"/>
      <c r="H39" s="2">
        <v>4017630.0000000005</v>
      </c>
      <c r="I39" s="2"/>
      <c r="J39" s="2"/>
      <c r="K39" s="2"/>
      <c r="L39" s="1">
        <f>B39+D39+F39+H39+J39</f>
        <v>5546280</v>
      </c>
      <c r="M39" s="13">
        <f>C39+E39+G39+I39+K39</f>
        <v>0</v>
      </c>
      <c r="N39" s="14">
        <f>L39+M39</f>
        <v>5546280</v>
      </c>
      <c r="P39" s="3" t="s">
        <v>12</v>
      </c>
      <c r="Q39" s="2">
        <v>237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1410</v>
      </c>
      <c r="X39" s="2">
        <v>0</v>
      </c>
      <c r="Y39" s="2">
        <v>0</v>
      </c>
      <c r="Z39" s="2">
        <v>0</v>
      </c>
      <c r="AA39" s="1">
        <f>Q39+S39+U39+W39+Y39</f>
        <v>1647</v>
      </c>
      <c r="AB39" s="13">
        <f>R39+T39+V39+X39+Z39</f>
        <v>0</v>
      </c>
      <c r="AC39" s="14">
        <f>AA39+AB39</f>
        <v>1647</v>
      </c>
      <c r="AE39" s="3" t="s">
        <v>12</v>
      </c>
      <c r="AF39" s="2">
        <f>IFERROR(B39/Q39, "N.A.")</f>
        <v>6450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2849.3829787234044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>
        <f t="shared" si="33"/>
        <v>3367.504553734062</v>
      </c>
      <c r="AQ39" s="13" t="str">
        <f t="shared" si="33"/>
        <v>N.A.</v>
      </c>
      <c r="AR39" s="14">
        <f t="shared" si="33"/>
        <v>3367.504553734062</v>
      </c>
    </row>
    <row r="40" spans="1:44" ht="15" customHeight="1" thickBot="1" x14ac:dyDescent="0.3">
      <c r="A40" s="3" t="s">
        <v>13</v>
      </c>
      <c r="B40" s="2">
        <v>1103200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1103200</v>
      </c>
      <c r="M40" s="13">
        <f t="shared" si="34"/>
        <v>0</v>
      </c>
      <c r="N40" s="14">
        <f t="shared" ref="N40:N42" si="35">L40+M40</f>
        <v>1103200</v>
      </c>
      <c r="P40" s="3" t="s">
        <v>13</v>
      </c>
      <c r="Q40" s="2">
        <v>197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197</v>
      </c>
      <c r="AB40" s="13">
        <f t="shared" si="36"/>
        <v>0</v>
      </c>
      <c r="AC40" s="14">
        <f t="shared" ref="AC40:AC42" si="37">AA40+AB40</f>
        <v>197</v>
      </c>
      <c r="AE40" s="3" t="s">
        <v>13</v>
      </c>
      <c r="AF40" s="2">
        <f t="shared" ref="AF40:AF43" si="38">IFERROR(B40/Q40, "N.A.")</f>
        <v>5600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5600</v>
      </c>
      <c r="AQ40" s="13" t="str">
        <f t="shared" si="33"/>
        <v>N.A.</v>
      </c>
      <c r="AR40" s="14">
        <f t="shared" si="33"/>
        <v>5600</v>
      </c>
    </row>
    <row r="41" spans="1:44" ht="15" customHeight="1" thickBot="1" x14ac:dyDescent="0.3">
      <c r="A41" s="3" t="s">
        <v>14</v>
      </c>
      <c r="B41" s="2">
        <v>11631170</v>
      </c>
      <c r="C41" s="2">
        <v>27585900</v>
      </c>
      <c r="D41" s="2"/>
      <c r="E41" s="2"/>
      <c r="F41" s="2"/>
      <c r="G41" s="2"/>
      <c r="H41" s="2"/>
      <c r="I41" s="2"/>
      <c r="J41" s="2"/>
      <c r="K41" s="2"/>
      <c r="L41" s="1">
        <f t="shared" si="34"/>
        <v>11631170</v>
      </c>
      <c r="M41" s="13">
        <f t="shared" si="34"/>
        <v>27585900</v>
      </c>
      <c r="N41" s="14">
        <f t="shared" si="35"/>
        <v>39217070</v>
      </c>
      <c r="P41" s="3" t="s">
        <v>14</v>
      </c>
      <c r="Q41" s="2">
        <v>2198</v>
      </c>
      <c r="R41" s="2">
        <v>2327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6"/>
        <v>2198</v>
      </c>
      <c r="AB41" s="13">
        <f t="shared" si="36"/>
        <v>2327</v>
      </c>
      <c r="AC41" s="14">
        <f t="shared" si="37"/>
        <v>4525</v>
      </c>
      <c r="AE41" s="3" t="s">
        <v>14</v>
      </c>
      <c r="AF41" s="2">
        <f t="shared" si="38"/>
        <v>5291.7060964513194</v>
      </c>
      <c r="AG41" s="2">
        <f t="shared" si="33"/>
        <v>11854.705629565964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 t="str">
        <f t="shared" si="33"/>
        <v>N.A.</v>
      </c>
      <c r="AO41" s="2" t="str">
        <f t="shared" si="33"/>
        <v>N.A.</v>
      </c>
      <c r="AP41" s="15">
        <f t="shared" si="33"/>
        <v>5291.7060964513194</v>
      </c>
      <c r="AQ41" s="13">
        <f t="shared" si="33"/>
        <v>11854.705629565964</v>
      </c>
      <c r="AR41" s="14">
        <f t="shared" si="33"/>
        <v>8666.7558011049732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>
        <v>14263020</v>
      </c>
      <c r="C43" s="2">
        <v>27585900</v>
      </c>
      <c r="D43" s="2"/>
      <c r="E43" s="2"/>
      <c r="F43" s="2"/>
      <c r="G43" s="2"/>
      <c r="H43" s="2">
        <v>4017630.0000000005</v>
      </c>
      <c r="I43" s="2"/>
      <c r="J43" s="2"/>
      <c r="K43" s="2"/>
      <c r="L43" s="1">
        <f t="shared" ref="L43" si="39">B43+D43+F43+H43+J43</f>
        <v>18280650</v>
      </c>
      <c r="M43" s="13">
        <f t="shared" ref="M43" si="40">C43+E43+G43+I43+K43</f>
        <v>27585900</v>
      </c>
      <c r="N43" s="21">
        <f t="shared" ref="N43" si="41">L43+M43</f>
        <v>45866550</v>
      </c>
      <c r="P43" s="4" t="s">
        <v>16</v>
      </c>
      <c r="Q43" s="2">
        <v>2632</v>
      </c>
      <c r="R43" s="2">
        <v>2327</v>
      </c>
      <c r="S43" s="2">
        <v>0</v>
      </c>
      <c r="T43" s="2">
        <v>0</v>
      </c>
      <c r="U43" s="2">
        <v>0</v>
      </c>
      <c r="V43" s="2">
        <v>0</v>
      </c>
      <c r="W43" s="2">
        <v>1410</v>
      </c>
      <c r="X43" s="2">
        <v>0</v>
      </c>
      <c r="Y43" s="2">
        <v>0</v>
      </c>
      <c r="Z43" s="2">
        <v>0</v>
      </c>
      <c r="AA43" s="1">
        <f t="shared" ref="AA43" si="42">Q43+S43+U43+W43+Y43</f>
        <v>4042</v>
      </c>
      <c r="AB43" s="13">
        <f t="shared" ref="AB43" si="43">R43+T43+V43+X43+Z43</f>
        <v>2327</v>
      </c>
      <c r="AC43" s="21">
        <f t="shared" ref="AC43" si="44">AA43+AB43</f>
        <v>6369</v>
      </c>
      <c r="AE43" s="4" t="s">
        <v>16</v>
      </c>
      <c r="AF43" s="2">
        <f t="shared" si="38"/>
        <v>5419.0805471124622</v>
      </c>
      <c r="AG43" s="2">
        <f t="shared" si="33"/>
        <v>11854.705629565964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>
        <f t="shared" si="33"/>
        <v>2849.3829787234044</v>
      </c>
      <c r="AM43" s="2" t="str">
        <f t="shared" si="33"/>
        <v>N.A.</v>
      </c>
      <c r="AN43" s="2" t="str">
        <f t="shared" si="33"/>
        <v>N.A.</v>
      </c>
      <c r="AO43" s="2" t="str">
        <f t="shared" si="33"/>
        <v>N.A.</v>
      </c>
      <c r="AP43" s="15">
        <f t="shared" ref="AP43" si="45">IFERROR(L43/AA43, "N.A.")</f>
        <v>4522.6744186046508</v>
      </c>
      <c r="AQ43" s="13">
        <f t="shared" ref="AQ43" si="46">IFERROR(M43/AB43, "N.A.")</f>
        <v>11854.705629565964</v>
      </c>
      <c r="AR43" s="14">
        <f t="shared" ref="AR43" si="47">IFERROR(N43/AC43, "N.A.")</f>
        <v>7201.5308525671217</v>
      </c>
    </row>
    <row r="44" spans="1:44" ht="15" customHeight="1" thickBot="1" x14ac:dyDescent="0.3">
      <c r="A44" s="5" t="s">
        <v>0</v>
      </c>
      <c r="B44" s="44">
        <f>B43+C43</f>
        <v>41848920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4017630.0000000005</v>
      </c>
      <c r="I44" s="45"/>
      <c r="J44" s="44">
        <f>J43+K43</f>
        <v>0</v>
      </c>
      <c r="K44" s="45"/>
      <c r="L44" s="44">
        <f>L43+M43</f>
        <v>45866550</v>
      </c>
      <c r="M44" s="46"/>
      <c r="N44" s="22">
        <f>B44+D44+F44+H44+J44</f>
        <v>45866550</v>
      </c>
      <c r="P44" s="5" t="s">
        <v>0</v>
      </c>
      <c r="Q44" s="44">
        <f>Q43+R43</f>
        <v>4959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1410</v>
      </c>
      <c r="X44" s="45"/>
      <c r="Y44" s="44">
        <f>Y43+Z43</f>
        <v>0</v>
      </c>
      <c r="Z44" s="45"/>
      <c r="AA44" s="44">
        <f>AA43+AB43</f>
        <v>6369</v>
      </c>
      <c r="AB44" s="46"/>
      <c r="AC44" s="22">
        <f>Q44+S44+U44+W44+Y44</f>
        <v>6369</v>
      </c>
      <c r="AE44" s="5" t="s">
        <v>0</v>
      </c>
      <c r="AF44" s="24">
        <f>IFERROR(B44/Q44,"N.A.")</f>
        <v>8438.9836660617057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2849.3829787234044</v>
      </c>
      <c r="AM44" s="25"/>
      <c r="AN44" s="24" t="str">
        <f>IFERROR(J44/Y44,"N.A.")</f>
        <v>N.A.</v>
      </c>
      <c r="AO44" s="25"/>
      <c r="AP44" s="24">
        <f>IFERROR(L44/AA44,"N.A.")</f>
        <v>7201.5308525671217</v>
      </c>
      <c r="AQ44" s="25"/>
      <c r="AR44" s="16">
        <f>IFERROR(N44/AC44, "N.A.")</f>
        <v>7201.5308525671217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21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44">
        <f>B19+C19</f>
        <v>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0</v>
      </c>
      <c r="I20" s="45"/>
      <c r="J20" s="44">
        <f>J19+K19</f>
        <v>0</v>
      </c>
      <c r="K20" s="45"/>
      <c r="L20" s="44">
        <f>L19+M19</f>
        <v>0</v>
      </c>
      <c r="M20" s="46"/>
      <c r="N20" s="22">
        <f>B20+D20+F20+H20+J20</f>
        <v>0</v>
      </c>
      <c r="P20" s="5" t="s">
        <v>0</v>
      </c>
      <c r="Q20" s="44">
        <f>Q19+R19</f>
        <v>0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0</v>
      </c>
      <c r="X20" s="45"/>
      <c r="Y20" s="44">
        <f>Y19+Z19</f>
        <v>0</v>
      </c>
      <c r="Z20" s="45"/>
      <c r="AA20" s="44">
        <f>AA19+AB19</f>
        <v>0</v>
      </c>
      <c r="AB20" s="45"/>
      <c r="AC20" s="23">
        <f>Q20+S20+U20+W20+Y20</f>
        <v>0</v>
      </c>
      <c r="AE20" s="5" t="s">
        <v>0</v>
      </c>
      <c r="AF20" s="24" t="str">
        <f>IFERROR(B20/Q20,"N.A.")</f>
        <v>N.A.</v>
      </c>
      <c r="AG20" s="25"/>
      <c r="AH20" s="24" t="str">
        <f>IFERROR(D20/S20,"N.A.")</f>
        <v>N.A.</v>
      </c>
      <c r="AI20" s="25"/>
      <c r="AJ20" s="24" t="str">
        <f>IFERROR(F20/U20,"N.A.")</f>
        <v>N.A.</v>
      </c>
      <c r="AK20" s="25"/>
      <c r="AL20" s="24" t="str">
        <f>IFERROR(H20/W20,"N.A.")</f>
        <v>N.A.</v>
      </c>
      <c r="AM20" s="25"/>
      <c r="AN20" s="24" t="str">
        <f>IFERROR(J20/Y20,"N.A.")</f>
        <v>N.A.</v>
      </c>
      <c r="AO20" s="25"/>
      <c r="AP20" s="24" t="str">
        <f>IFERROR(L20/AA20,"N.A.")</f>
        <v>N.A.</v>
      </c>
      <c r="AQ20" s="25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21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44">
        <f>B31+C31</f>
        <v>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44">
        <f>L31+M31</f>
        <v>0</v>
      </c>
      <c r="M32" s="46"/>
      <c r="N32" s="22">
        <f>B32+D32+F32+H32+J32</f>
        <v>0</v>
      </c>
      <c r="P32" s="5" t="s">
        <v>0</v>
      </c>
      <c r="Q32" s="44">
        <f>Q31+R31</f>
        <v>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0</v>
      </c>
      <c r="X32" s="45"/>
      <c r="Y32" s="44">
        <f>Y31+Z31</f>
        <v>0</v>
      </c>
      <c r="Z32" s="45"/>
      <c r="AA32" s="44">
        <f>AA31+AB31</f>
        <v>0</v>
      </c>
      <c r="AB32" s="45"/>
      <c r="AC32" s="23">
        <f>Q32+S32+U32+W32+Y32</f>
        <v>0</v>
      </c>
      <c r="AE32" s="5" t="s">
        <v>0</v>
      </c>
      <c r="AF32" s="24" t="str">
        <f>IFERROR(B32/Q32,"N.A.")</f>
        <v>N.A.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 t="str">
        <f>IFERROR(H32/W32,"N.A.")</f>
        <v>N.A.</v>
      </c>
      <c r="AM32" s="25"/>
      <c r="AN32" s="24" t="str">
        <f>IFERROR(J32/Y32,"N.A.")</f>
        <v>N.A.</v>
      </c>
      <c r="AO32" s="25"/>
      <c r="AP32" s="24" t="str">
        <f>IFERROR(L32/AA32,"N.A.")</f>
        <v>N.A.</v>
      </c>
      <c r="AQ32" s="25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21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21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44">
        <f>L43+M43</f>
        <v>0</v>
      </c>
      <c r="M44" s="46"/>
      <c r="N44" s="22">
        <f>B44+D44+F44+H44+J44</f>
        <v>0</v>
      </c>
      <c r="P44" s="5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44">
        <f>AA43+AB43</f>
        <v>0</v>
      </c>
      <c r="AB44" s="46"/>
      <c r="AC44" s="22">
        <f>Q44+S44+U44+W44+Y44</f>
        <v>0</v>
      </c>
      <c r="AE44" s="5" t="s">
        <v>0</v>
      </c>
      <c r="AF44" s="24" t="str">
        <f>IFERROR(B44/Q44,"N.A.")</f>
        <v>N.A.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 t="str">
        <f>IFERROR(H44/W44,"N.A.")</f>
        <v>N.A.</v>
      </c>
      <c r="AM44" s="25"/>
      <c r="AN44" s="24" t="str">
        <f>IFERROR(J44/Y44,"N.A.")</f>
        <v>N.A.</v>
      </c>
      <c r="AO44" s="25"/>
      <c r="AP44" s="24" t="str">
        <f>IFERROR(L44/AA44,"N.A.")</f>
        <v>N.A.</v>
      </c>
      <c r="AQ44" s="25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245875419</v>
      </c>
      <c r="C15" s="2"/>
      <c r="D15" s="2">
        <v>113187752.99999999</v>
      </c>
      <c r="E15" s="2"/>
      <c r="F15" s="2">
        <v>132132075.00000001</v>
      </c>
      <c r="G15" s="2"/>
      <c r="H15" s="2">
        <v>496837501</v>
      </c>
      <c r="I15" s="2"/>
      <c r="J15" s="2">
        <v>0</v>
      </c>
      <c r="K15" s="2"/>
      <c r="L15" s="1">
        <f>B15+D15+F15+H15+J15</f>
        <v>988032748</v>
      </c>
      <c r="M15" s="13">
        <f>C15+E15+G15+I15+K15</f>
        <v>0</v>
      </c>
      <c r="N15" s="14">
        <f>L15+M15</f>
        <v>988032748</v>
      </c>
      <c r="P15" s="3" t="s">
        <v>12</v>
      </c>
      <c r="Q15" s="2">
        <v>39123</v>
      </c>
      <c r="R15" s="2">
        <v>0</v>
      </c>
      <c r="S15" s="2">
        <v>14227</v>
      </c>
      <c r="T15" s="2">
        <v>0</v>
      </c>
      <c r="U15" s="2">
        <v>17334</v>
      </c>
      <c r="V15" s="2">
        <v>0</v>
      </c>
      <c r="W15" s="2">
        <v>111454</v>
      </c>
      <c r="X15" s="2">
        <v>0</v>
      </c>
      <c r="Y15" s="2">
        <v>10848</v>
      </c>
      <c r="Z15" s="2">
        <v>0</v>
      </c>
      <c r="AA15" s="1">
        <f>Q15+S15+U15+W15+Y15</f>
        <v>192986</v>
      </c>
      <c r="AB15" s="13">
        <f>R15+T15+V15+X15+Z15</f>
        <v>0</v>
      </c>
      <c r="AC15" s="14">
        <f>AA15+AB15</f>
        <v>192986</v>
      </c>
      <c r="AE15" s="3" t="s">
        <v>12</v>
      </c>
      <c r="AF15" s="2">
        <f>IFERROR(B15/Q15, "N.A.")</f>
        <v>6284.6770186335407</v>
      </c>
      <c r="AG15" s="2" t="str">
        <f t="shared" ref="AG15:AR19" si="0">IFERROR(C15/R15, "N.A.")</f>
        <v>N.A.</v>
      </c>
      <c r="AH15" s="2">
        <f t="shared" si="0"/>
        <v>7955.8412174035275</v>
      </c>
      <c r="AI15" s="2" t="str">
        <f t="shared" si="0"/>
        <v>N.A.</v>
      </c>
      <c r="AJ15" s="2">
        <f t="shared" si="0"/>
        <v>7622.7111457251649</v>
      </c>
      <c r="AK15" s="2" t="str">
        <f t="shared" si="0"/>
        <v>N.A.</v>
      </c>
      <c r="AL15" s="2">
        <f t="shared" si="0"/>
        <v>4457.7807974590414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5119.7120412879694</v>
      </c>
      <c r="AQ15" s="13" t="str">
        <f t="shared" si="0"/>
        <v>N.A.</v>
      </c>
      <c r="AR15" s="14">
        <f t="shared" si="0"/>
        <v>5119.7120412879694</v>
      </c>
    </row>
    <row r="16" spans="1:44" ht="15" customHeight="1" thickBot="1" x14ac:dyDescent="0.3">
      <c r="A16" s="3" t="s">
        <v>13</v>
      </c>
      <c r="B16" s="2">
        <v>168416309.99999997</v>
      </c>
      <c r="C16" s="2">
        <v>10142600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168416309.99999997</v>
      </c>
      <c r="M16" s="13">
        <f t="shared" si="1"/>
        <v>10142600</v>
      </c>
      <c r="N16" s="14">
        <f t="shared" ref="N16:N18" si="2">L16+M16</f>
        <v>178558909.99999997</v>
      </c>
      <c r="P16" s="3" t="s">
        <v>13</v>
      </c>
      <c r="Q16" s="2">
        <v>32915</v>
      </c>
      <c r="R16" s="2">
        <v>1189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32915</v>
      </c>
      <c r="AB16" s="13">
        <f t="shared" si="3"/>
        <v>1189</v>
      </c>
      <c r="AC16" s="14">
        <f t="shared" ref="AC16:AC18" si="4">AA16+AB16</f>
        <v>34104</v>
      </c>
      <c r="AE16" s="3" t="s">
        <v>13</v>
      </c>
      <c r="AF16" s="2">
        <f t="shared" ref="AF16:AF19" si="5">IFERROR(B16/Q16, "N.A.")</f>
        <v>5116.7039343764236</v>
      </c>
      <c r="AG16" s="2">
        <f t="shared" si="0"/>
        <v>8530.3616484440699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5116.7039343764236</v>
      </c>
      <c r="AQ16" s="13">
        <f t="shared" si="0"/>
        <v>8530.3616484440699</v>
      </c>
      <c r="AR16" s="14">
        <f t="shared" si="0"/>
        <v>5235.7175111423867</v>
      </c>
    </row>
    <row r="17" spans="1:44" ht="15" customHeight="1" thickBot="1" x14ac:dyDescent="0.3">
      <c r="A17" s="3" t="s">
        <v>14</v>
      </c>
      <c r="B17" s="2">
        <v>776325596.00000024</v>
      </c>
      <c r="C17" s="2">
        <v>3281983658.9999952</v>
      </c>
      <c r="D17" s="2">
        <v>167870927.00000003</v>
      </c>
      <c r="E17" s="2">
        <v>87487209.999999985</v>
      </c>
      <c r="F17" s="2"/>
      <c r="G17" s="2">
        <v>187445980.00000006</v>
      </c>
      <c r="H17" s="2"/>
      <c r="I17" s="2">
        <v>195441410.00000003</v>
      </c>
      <c r="J17" s="2">
        <v>0</v>
      </c>
      <c r="K17" s="2"/>
      <c r="L17" s="1">
        <f t="shared" si="1"/>
        <v>944196523.00000024</v>
      </c>
      <c r="M17" s="13">
        <f t="shared" si="1"/>
        <v>3752358258.9999952</v>
      </c>
      <c r="N17" s="14">
        <f t="shared" si="2"/>
        <v>4696554781.9999952</v>
      </c>
      <c r="P17" s="3" t="s">
        <v>14</v>
      </c>
      <c r="Q17" s="2">
        <v>124404</v>
      </c>
      <c r="R17" s="2">
        <v>433186</v>
      </c>
      <c r="S17" s="2">
        <v>24587</v>
      </c>
      <c r="T17" s="2">
        <v>8499</v>
      </c>
      <c r="U17" s="2">
        <v>0</v>
      </c>
      <c r="V17" s="2">
        <v>26252</v>
      </c>
      <c r="W17" s="2">
        <v>0</v>
      </c>
      <c r="X17" s="2">
        <v>29997</v>
      </c>
      <c r="Y17" s="2">
        <v>12361</v>
      </c>
      <c r="Z17" s="2">
        <v>0</v>
      </c>
      <c r="AA17" s="1">
        <f t="shared" si="3"/>
        <v>161352</v>
      </c>
      <c r="AB17" s="13">
        <f t="shared" si="3"/>
        <v>497934</v>
      </c>
      <c r="AC17" s="14">
        <f t="shared" si="4"/>
        <v>659286</v>
      </c>
      <c r="AE17" s="3" t="s">
        <v>14</v>
      </c>
      <c r="AF17" s="2">
        <f t="shared" si="5"/>
        <v>6240.3587987524534</v>
      </c>
      <c r="AG17" s="2">
        <f t="shared" si="0"/>
        <v>7576.3844145470885</v>
      </c>
      <c r="AH17" s="2">
        <f t="shared" si="0"/>
        <v>6827.6295196648643</v>
      </c>
      <c r="AI17" s="2">
        <f t="shared" si="0"/>
        <v>10293.823979291679</v>
      </c>
      <c r="AJ17" s="2" t="str">
        <f t="shared" si="0"/>
        <v>N.A.</v>
      </c>
      <c r="AK17" s="2">
        <f t="shared" si="0"/>
        <v>7140.2552186500097</v>
      </c>
      <c r="AL17" s="2" t="str">
        <f t="shared" si="0"/>
        <v>N.A.</v>
      </c>
      <c r="AM17" s="2">
        <f t="shared" si="0"/>
        <v>6515.365203186986</v>
      </c>
      <c r="AN17" s="2">
        <f t="shared" si="0"/>
        <v>0</v>
      </c>
      <c r="AO17" s="2" t="str">
        <f t="shared" si="0"/>
        <v>N.A.</v>
      </c>
      <c r="AP17" s="15">
        <f t="shared" si="0"/>
        <v>5851.7807216520414</v>
      </c>
      <c r="AQ17" s="13">
        <f t="shared" si="0"/>
        <v>7535.8546694943407</v>
      </c>
      <c r="AR17" s="14">
        <f t="shared" si="0"/>
        <v>7123.6986406506358</v>
      </c>
    </row>
    <row r="18" spans="1:44" ht="15" customHeight="1" thickBot="1" x14ac:dyDescent="0.3">
      <c r="A18" s="3" t="s">
        <v>15</v>
      </c>
      <c r="B18" s="2">
        <v>44671500.999999993</v>
      </c>
      <c r="C18" s="2">
        <v>340560</v>
      </c>
      <c r="D18" s="2">
        <v>6870755.0000000009</v>
      </c>
      <c r="E18" s="2"/>
      <c r="F18" s="2"/>
      <c r="G18" s="2">
        <v>24511622</v>
      </c>
      <c r="H18" s="2">
        <v>29891256.999999989</v>
      </c>
      <c r="I18" s="2"/>
      <c r="J18" s="2">
        <v>0</v>
      </c>
      <c r="K18" s="2"/>
      <c r="L18" s="1">
        <f t="shared" si="1"/>
        <v>81433512.999999985</v>
      </c>
      <c r="M18" s="13">
        <f t="shared" si="1"/>
        <v>24852182</v>
      </c>
      <c r="N18" s="14">
        <f t="shared" si="2"/>
        <v>106285694.99999999</v>
      </c>
      <c r="P18" s="3" t="s">
        <v>15</v>
      </c>
      <c r="Q18" s="2">
        <v>11932</v>
      </c>
      <c r="R18" s="2">
        <v>132</v>
      </c>
      <c r="S18" s="2">
        <v>880</v>
      </c>
      <c r="T18" s="2">
        <v>0</v>
      </c>
      <c r="U18" s="2">
        <v>0</v>
      </c>
      <c r="V18" s="2">
        <v>5417</v>
      </c>
      <c r="W18" s="2">
        <v>24981</v>
      </c>
      <c r="X18" s="2">
        <v>0</v>
      </c>
      <c r="Y18" s="2">
        <v>4398</v>
      </c>
      <c r="Z18" s="2">
        <v>0</v>
      </c>
      <c r="AA18" s="1">
        <f t="shared" si="3"/>
        <v>42191</v>
      </c>
      <c r="AB18" s="13">
        <f t="shared" si="3"/>
        <v>5549</v>
      </c>
      <c r="AC18" s="21">
        <f t="shared" si="4"/>
        <v>47740</v>
      </c>
      <c r="AE18" s="3" t="s">
        <v>15</v>
      </c>
      <c r="AF18" s="2">
        <f t="shared" si="5"/>
        <v>3743.8401776734822</v>
      </c>
      <c r="AG18" s="2">
        <f t="shared" si="0"/>
        <v>2580</v>
      </c>
      <c r="AH18" s="2">
        <f t="shared" si="0"/>
        <v>7807.6761363636379</v>
      </c>
      <c r="AI18" s="2" t="str">
        <f t="shared" si="0"/>
        <v>N.A.</v>
      </c>
      <c r="AJ18" s="2" t="str">
        <f t="shared" si="0"/>
        <v>N.A.</v>
      </c>
      <c r="AK18" s="2">
        <f t="shared" si="0"/>
        <v>4524.9440649806165</v>
      </c>
      <c r="AL18" s="2">
        <f t="shared" si="0"/>
        <v>1196.5596653456623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1930.115735583418</v>
      </c>
      <c r="AQ18" s="13">
        <f t="shared" si="0"/>
        <v>4478.6775995674898</v>
      </c>
      <c r="AR18" s="14">
        <f t="shared" si="0"/>
        <v>2226.3446795140339</v>
      </c>
    </row>
    <row r="19" spans="1:44" ht="15" customHeight="1" thickBot="1" x14ac:dyDescent="0.3">
      <c r="A19" s="4" t="s">
        <v>16</v>
      </c>
      <c r="B19" s="2">
        <v>1235288825.999999</v>
      </c>
      <c r="C19" s="2">
        <v>3292466819.0000014</v>
      </c>
      <c r="D19" s="2">
        <v>287929434.99999994</v>
      </c>
      <c r="E19" s="2">
        <v>87487209.999999985</v>
      </c>
      <c r="F19" s="2">
        <v>132132075.00000001</v>
      </c>
      <c r="G19" s="2">
        <v>211957602.00000006</v>
      </c>
      <c r="H19" s="2">
        <v>526728757.99999988</v>
      </c>
      <c r="I19" s="2">
        <v>195441410.00000003</v>
      </c>
      <c r="J19" s="2">
        <v>0</v>
      </c>
      <c r="K19" s="2"/>
      <c r="L19" s="1">
        <f t="shared" ref="L19" si="6">B19+D19+F19+H19+J19</f>
        <v>2182079093.999999</v>
      </c>
      <c r="M19" s="13">
        <f t="shared" ref="M19" si="7">C19+E19+G19+I19+K19</f>
        <v>3787353041.0000014</v>
      </c>
      <c r="N19" s="21">
        <f t="shared" ref="N19" si="8">L19+M19</f>
        <v>5969432135</v>
      </c>
      <c r="P19" s="4" t="s">
        <v>16</v>
      </c>
      <c r="Q19" s="2">
        <v>208374</v>
      </c>
      <c r="R19" s="2">
        <v>434507</v>
      </c>
      <c r="S19" s="2">
        <v>39694</v>
      </c>
      <c r="T19" s="2">
        <v>8499</v>
      </c>
      <c r="U19" s="2">
        <v>17334</v>
      </c>
      <c r="V19" s="2">
        <v>31669</v>
      </c>
      <c r="W19" s="2">
        <v>136435</v>
      </c>
      <c r="X19" s="2">
        <v>29997</v>
      </c>
      <c r="Y19" s="2">
        <v>27607</v>
      </c>
      <c r="Z19" s="2">
        <v>0</v>
      </c>
      <c r="AA19" s="1">
        <f t="shared" ref="AA19" si="9">Q19+S19+U19+W19+Y19</f>
        <v>429444</v>
      </c>
      <c r="AB19" s="13">
        <f t="shared" ref="AB19" si="10">R19+T19+V19+X19+Z19</f>
        <v>504672</v>
      </c>
      <c r="AC19" s="14">
        <f t="shared" ref="AC19" si="11">AA19+AB19</f>
        <v>934116</v>
      </c>
      <c r="AE19" s="4" t="s">
        <v>16</v>
      </c>
      <c r="AF19" s="2">
        <f t="shared" si="5"/>
        <v>5928.2291744651402</v>
      </c>
      <c r="AG19" s="2">
        <f t="shared" si="0"/>
        <v>7577.4770463997156</v>
      </c>
      <c r="AH19" s="2">
        <f t="shared" si="0"/>
        <v>7253.7268856754154</v>
      </c>
      <c r="AI19" s="2">
        <f t="shared" si="0"/>
        <v>10293.823979291679</v>
      </c>
      <c r="AJ19" s="2">
        <f t="shared" si="0"/>
        <v>7622.7111457251649</v>
      </c>
      <c r="AK19" s="2">
        <f t="shared" si="0"/>
        <v>6692.9047964886813</v>
      </c>
      <c r="AL19" s="2">
        <f t="shared" si="0"/>
        <v>3860.6571480924972</v>
      </c>
      <c r="AM19" s="2">
        <f t="shared" si="0"/>
        <v>6515.365203186986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5081.1726185486332</v>
      </c>
      <c r="AQ19" s="13">
        <f t="shared" ref="AQ19" si="13">IFERROR(M19/AB19, "N.A.")</f>
        <v>7504.5832560554209</v>
      </c>
      <c r="AR19" s="14">
        <f t="shared" ref="AR19" si="14">IFERROR(N19/AC19, "N.A.")</f>
        <v>6390.4612863926968</v>
      </c>
    </row>
    <row r="20" spans="1:44" ht="15" customHeight="1" thickBot="1" x14ac:dyDescent="0.3">
      <c r="A20" s="5" t="s">
        <v>0</v>
      </c>
      <c r="B20" s="44">
        <f>B19+C19</f>
        <v>4527755645</v>
      </c>
      <c r="C20" s="45"/>
      <c r="D20" s="44">
        <f>D19+E19</f>
        <v>375416644.99999994</v>
      </c>
      <c r="E20" s="45"/>
      <c r="F20" s="44">
        <f>F19+G19</f>
        <v>344089677.00000006</v>
      </c>
      <c r="G20" s="45"/>
      <c r="H20" s="44">
        <f>H19+I19</f>
        <v>722170167.99999988</v>
      </c>
      <c r="I20" s="45"/>
      <c r="J20" s="44">
        <f>J19+K19</f>
        <v>0</v>
      </c>
      <c r="K20" s="45"/>
      <c r="L20" s="44">
        <f>L19+M19</f>
        <v>5969432135</v>
      </c>
      <c r="M20" s="46"/>
      <c r="N20" s="22">
        <f>B20+D20+F20+H20+J20</f>
        <v>5969432135</v>
      </c>
      <c r="P20" s="5" t="s">
        <v>0</v>
      </c>
      <c r="Q20" s="44">
        <f>Q19+R19</f>
        <v>642881</v>
      </c>
      <c r="R20" s="45"/>
      <c r="S20" s="44">
        <f>S19+T19</f>
        <v>48193</v>
      </c>
      <c r="T20" s="45"/>
      <c r="U20" s="44">
        <f>U19+V19</f>
        <v>49003</v>
      </c>
      <c r="V20" s="45"/>
      <c r="W20" s="44">
        <f>W19+X19</f>
        <v>166432</v>
      </c>
      <c r="X20" s="45"/>
      <c r="Y20" s="44">
        <f>Y19+Z19</f>
        <v>27607</v>
      </c>
      <c r="Z20" s="45"/>
      <c r="AA20" s="44">
        <f>AA19+AB19</f>
        <v>934116</v>
      </c>
      <c r="AB20" s="45"/>
      <c r="AC20" s="23">
        <f>Q20+S20+U20+W20+Y20</f>
        <v>934116</v>
      </c>
      <c r="AE20" s="5" t="s">
        <v>0</v>
      </c>
      <c r="AF20" s="24">
        <f>IFERROR(B20/Q20,"N.A.")</f>
        <v>7042.9140774109046</v>
      </c>
      <c r="AG20" s="25"/>
      <c r="AH20" s="24">
        <f>IFERROR(D20/S20,"N.A.")</f>
        <v>7789.8583819226842</v>
      </c>
      <c r="AI20" s="25"/>
      <c r="AJ20" s="24">
        <f>IFERROR(F20/U20,"N.A.")</f>
        <v>7021.808399485747</v>
      </c>
      <c r="AK20" s="25"/>
      <c r="AL20" s="24">
        <f>IFERROR(H20/W20,"N.A.")</f>
        <v>4339.1305037492784</v>
      </c>
      <c r="AM20" s="25"/>
      <c r="AN20" s="24">
        <f>IFERROR(J20/Y20,"N.A.")</f>
        <v>0</v>
      </c>
      <c r="AO20" s="25"/>
      <c r="AP20" s="24">
        <f>IFERROR(L20/AA20,"N.A.")</f>
        <v>6390.4612863926968</v>
      </c>
      <c r="AQ20" s="25"/>
      <c r="AR20" s="16">
        <f>IFERROR(N20/AC20, "N.A.")</f>
        <v>6390.4612863926968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198279067.99999991</v>
      </c>
      <c r="C27" s="2"/>
      <c r="D27" s="2">
        <v>113187752.99999999</v>
      </c>
      <c r="E27" s="2"/>
      <c r="F27" s="2">
        <v>111667989.99999997</v>
      </c>
      <c r="G27" s="2"/>
      <c r="H27" s="2">
        <v>319903407.00000006</v>
      </c>
      <c r="I27" s="2"/>
      <c r="J27" s="2">
        <v>0</v>
      </c>
      <c r="K27" s="2"/>
      <c r="L27" s="1">
        <f>B27+D27+F27+H27+J27</f>
        <v>743038218</v>
      </c>
      <c r="M27" s="13">
        <f>C27+E27+G27+I27+K27</f>
        <v>0</v>
      </c>
      <c r="N27" s="14">
        <f>L27+M27</f>
        <v>743038218</v>
      </c>
      <c r="P27" s="3" t="s">
        <v>12</v>
      </c>
      <c r="Q27" s="2">
        <v>28666</v>
      </c>
      <c r="R27" s="2">
        <v>0</v>
      </c>
      <c r="S27" s="2">
        <v>13851</v>
      </c>
      <c r="T27" s="2">
        <v>0</v>
      </c>
      <c r="U27" s="2">
        <v>13472</v>
      </c>
      <c r="V27" s="2">
        <v>0</v>
      </c>
      <c r="W27" s="2">
        <v>56407</v>
      </c>
      <c r="X27" s="2">
        <v>0</v>
      </c>
      <c r="Y27" s="2">
        <v>4057</v>
      </c>
      <c r="Z27" s="2">
        <v>0</v>
      </c>
      <c r="AA27" s="1">
        <f>Q27+S27+U27+W27+Y27</f>
        <v>116453</v>
      </c>
      <c r="AB27" s="13">
        <f>R27+T27+V27+X27+Z27</f>
        <v>0</v>
      </c>
      <c r="AC27" s="14">
        <f>AA27+AB27</f>
        <v>116453</v>
      </c>
      <c r="AE27" s="3" t="s">
        <v>12</v>
      </c>
      <c r="AF27" s="2">
        <f>IFERROR(B27/Q27, "N.A.")</f>
        <v>6916.8725319193436</v>
      </c>
      <c r="AG27" s="2" t="str">
        <f t="shared" ref="AG27:AR31" si="15">IFERROR(C27/R27, "N.A.")</f>
        <v>N.A.</v>
      </c>
      <c r="AH27" s="2">
        <f t="shared" si="15"/>
        <v>8171.8109161793363</v>
      </c>
      <c r="AI27" s="2" t="str">
        <f t="shared" si="15"/>
        <v>N.A.</v>
      </c>
      <c r="AJ27" s="2">
        <f t="shared" si="15"/>
        <v>8288.8947446555794</v>
      </c>
      <c r="AK27" s="2" t="str">
        <f t="shared" si="15"/>
        <v>N.A.</v>
      </c>
      <c r="AL27" s="2">
        <f t="shared" si="15"/>
        <v>5671.3423333983383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6380.5845963607635</v>
      </c>
      <c r="AQ27" s="13" t="str">
        <f t="shared" si="15"/>
        <v>N.A.</v>
      </c>
      <c r="AR27" s="14">
        <f t="shared" si="15"/>
        <v>6380.5845963607635</v>
      </c>
    </row>
    <row r="28" spans="1:44" ht="15" customHeight="1" thickBot="1" x14ac:dyDescent="0.3">
      <c r="A28" s="3" t="s">
        <v>13</v>
      </c>
      <c r="B28" s="2">
        <v>37729150</v>
      </c>
      <c r="C28" s="2">
        <v>1825350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37729150</v>
      </c>
      <c r="M28" s="13">
        <f t="shared" si="16"/>
        <v>1825350</v>
      </c>
      <c r="N28" s="14">
        <f t="shared" ref="N28:N30" si="17">L28+M28</f>
        <v>39554500</v>
      </c>
      <c r="P28" s="3" t="s">
        <v>13</v>
      </c>
      <c r="Q28" s="2">
        <v>5104</v>
      </c>
      <c r="R28" s="2">
        <v>283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5104</v>
      </c>
      <c r="AB28" s="13">
        <f t="shared" si="18"/>
        <v>283</v>
      </c>
      <c r="AC28" s="14">
        <f t="shared" ref="AC28:AC30" si="19">AA28+AB28</f>
        <v>5387</v>
      </c>
      <c r="AE28" s="3" t="s">
        <v>13</v>
      </c>
      <c r="AF28" s="2">
        <f t="shared" ref="AF28:AF31" si="20">IFERROR(B28/Q28, "N.A.")</f>
        <v>7392.0748432601877</v>
      </c>
      <c r="AG28" s="2">
        <f t="shared" si="15"/>
        <v>6450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7392.0748432601877</v>
      </c>
      <c r="AQ28" s="13">
        <f t="shared" si="15"/>
        <v>6450</v>
      </c>
      <c r="AR28" s="14">
        <f t="shared" si="15"/>
        <v>7342.5839985149432</v>
      </c>
    </row>
    <row r="29" spans="1:44" ht="15" customHeight="1" thickBot="1" x14ac:dyDescent="0.3">
      <c r="A29" s="3" t="s">
        <v>14</v>
      </c>
      <c r="B29" s="2">
        <v>507495060.00000024</v>
      </c>
      <c r="C29" s="2">
        <v>2136746703.9999998</v>
      </c>
      <c r="D29" s="2">
        <v>122502085.00000003</v>
      </c>
      <c r="E29" s="2">
        <v>46319909.999999993</v>
      </c>
      <c r="F29" s="2"/>
      <c r="G29" s="2">
        <v>148336180.00000003</v>
      </c>
      <c r="H29" s="2"/>
      <c r="I29" s="2">
        <v>158848150.00000003</v>
      </c>
      <c r="J29" s="2">
        <v>0</v>
      </c>
      <c r="K29" s="2"/>
      <c r="L29" s="1">
        <f t="shared" si="16"/>
        <v>629997145.00000024</v>
      </c>
      <c r="M29" s="13">
        <f t="shared" si="16"/>
        <v>2490250943.9999995</v>
      </c>
      <c r="N29" s="14">
        <f t="shared" si="17"/>
        <v>3120248089</v>
      </c>
      <c r="P29" s="3" t="s">
        <v>14</v>
      </c>
      <c r="Q29" s="2">
        <v>72231</v>
      </c>
      <c r="R29" s="2">
        <v>269312</v>
      </c>
      <c r="S29" s="2">
        <v>18541</v>
      </c>
      <c r="T29" s="2">
        <v>5809</v>
      </c>
      <c r="U29" s="2">
        <v>0</v>
      </c>
      <c r="V29" s="2">
        <v>20200</v>
      </c>
      <c r="W29" s="2">
        <v>0</v>
      </c>
      <c r="X29" s="2">
        <v>22618</v>
      </c>
      <c r="Y29" s="2">
        <v>3896</v>
      </c>
      <c r="Z29" s="2">
        <v>0</v>
      </c>
      <c r="AA29" s="1">
        <f t="shared" si="18"/>
        <v>94668</v>
      </c>
      <c r="AB29" s="13">
        <f t="shared" si="18"/>
        <v>317939</v>
      </c>
      <c r="AC29" s="14">
        <f t="shared" si="19"/>
        <v>412607</v>
      </c>
      <c r="AE29" s="3" t="s">
        <v>14</v>
      </c>
      <c r="AF29" s="2">
        <f t="shared" si="20"/>
        <v>7026.0007476014489</v>
      </c>
      <c r="AG29" s="2">
        <f t="shared" si="15"/>
        <v>7934.0939282319387</v>
      </c>
      <c r="AH29" s="2">
        <f t="shared" si="15"/>
        <v>6607.0915808208847</v>
      </c>
      <c r="AI29" s="2">
        <f t="shared" si="15"/>
        <v>7973.8182131175745</v>
      </c>
      <c r="AJ29" s="2" t="str">
        <f t="shared" si="15"/>
        <v>N.A.</v>
      </c>
      <c r="AK29" s="2">
        <f t="shared" si="15"/>
        <v>7343.3752475247538</v>
      </c>
      <c r="AL29" s="2" t="str">
        <f t="shared" si="15"/>
        <v>N.A.</v>
      </c>
      <c r="AM29" s="2">
        <f t="shared" si="15"/>
        <v>7023.0855955433735</v>
      </c>
      <c r="AN29" s="2">
        <f t="shared" si="15"/>
        <v>0</v>
      </c>
      <c r="AO29" s="2" t="str">
        <f t="shared" si="15"/>
        <v>N.A.</v>
      </c>
      <c r="AP29" s="15">
        <f t="shared" si="15"/>
        <v>6654.8056893564908</v>
      </c>
      <c r="AQ29" s="13">
        <f t="shared" si="15"/>
        <v>7832.4802682275513</v>
      </c>
      <c r="AR29" s="14">
        <f t="shared" si="15"/>
        <v>7562.2761829052824</v>
      </c>
    </row>
    <row r="30" spans="1:44" ht="15" customHeight="1" thickBot="1" x14ac:dyDescent="0.3">
      <c r="A30" s="3" t="s">
        <v>15</v>
      </c>
      <c r="B30" s="2">
        <v>43541461</v>
      </c>
      <c r="C30" s="2"/>
      <c r="D30" s="2">
        <v>6870755.0000000009</v>
      </c>
      <c r="E30" s="2"/>
      <c r="F30" s="2"/>
      <c r="G30" s="2">
        <v>21385474</v>
      </c>
      <c r="H30" s="2">
        <v>27190651.000000007</v>
      </c>
      <c r="I30" s="2"/>
      <c r="J30" s="2">
        <v>0</v>
      </c>
      <c r="K30" s="2"/>
      <c r="L30" s="1">
        <f t="shared" si="16"/>
        <v>77602867</v>
      </c>
      <c r="M30" s="13">
        <f t="shared" si="16"/>
        <v>21385474</v>
      </c>
      <c r="N30" s="14">
        <f t="shared" si="17"/>
        <v>98988341</v>
      </c>
      <c r="P30" s="3" t="s">
        <v>15</v>
      </c>
      <c r="Q30" s="2">
        <v>11494</v>
      </c>
      <c r="R30" s="2">
        <v>0</v>
      </c>
      <c r="S30" s="2">
        <v>880</v>
      </c>
      <c r="T30" s="2">
        <v>0</v>
      </c>
      <c r="U30" s="2">
        <v>0</v>
      </c>
      <c r="V30" s="2">
        <v>4465</v>
      </c>
      <c r="W30" s="2">
        <v>24334</v>
      </c>
      <c r="X30" s="2">
        <v>0</v>
      </c>
      <c r="Y30" s="2">
        <v>3941</v>
      </c>
      <c r="Z30" s="2">
        <v>0</v>
      </c>
      <c r="AA30" s="1">
        <f t="shared" si="18"/>
        <v>40649</v>
      </c>
      <c r="AB30" s="13">
        <f t="shared" si="18"/>
        <v>4465</v>
      </c>
      <c r="AC30" s="21">
        <f t="shared" si="19"/>
        <v>45114</v>
      </c>
      <c r="AE30" s="3" t="s">
        <v>15</v>
      </c>
      <c r="AF30" s="2">
        <f t="shared" si="20"/>
        <v>3788.1904471898383</v>
      </c>
      <c r="AG30" s="2" t="str">
        <f t="shared" si="15"/>
        <v>N.A.</v>
      </c>
      <c r="AH30" s="2">
        <f t="shared" si="15"/>
        <v>7807.6761363636379</v>
      </c>
      <c r="AI30" s="2" t="str">
        <f t="shared" si="15"/>
        <v>N.A.</v>
      </c>
      <c r="AJ30" s="2" t="str">
        <f t="shared" si="15"/>
        <v>N.A.</v>
      </c>
      <c r="AK30" s="2">
        <f t="shared" si="15"/>
        <v>4789.579843225084</v>
      </c>
      <c r="AL30" s="2">
        <f t="shared" si="15"/>
        <v>1117.3934001808173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1909.0965829417698</v>
      </c>
      <c r="AQ30" s="13">
        <f t="shared" si="15"/>
        <v>4789.579843225084</v>
      </c>
      <c r="AR30" s="14">
        <f t="shared" si="15"/>
        <v>2194.1823159108039</v>
      </c>
    </row>
    <row r="31" spans="1:44" ht="15" customHeight="1" thickBot="1" x14ac:dyDescent="0.3">
      <c r="A31" s="4" t="s">
        <v>16</v>
      </c>
      <c r="B31" s="2">
        <v>787044738.99999988</v>
      </c>
      <c r="C31" s="2">
        <v>2138572054</v>
      </c>
      <c r="D31" s="2">
        <v>242560592.99999994</v>
      </c>
      <c r="E31" s="2">
        <v>46319909.999999993</v>
      </c>
      <c r="F31" s="2">
        <v>111667989.99999997</v>
      </c>
      <c r="G31" s="2">
        <v>169721654.00000003</v>
      </c>
      <c r="H31" s="2">
        <v>347094057.99999982</v>
      </c>
      <c r="I31" s="2">
        <v>158848150.00000003</v>
      </c>
      <c r="J31" s="2">
        <v>0</v>
      </c>
      <c r="K31" s="2"/>
      <c r="L31" s="1">
        <f t="shared" ref="L31" si="21">B31+D31+F31+H31+J31</f>
        <v>1488367379.9999995</v>
      </c>
      <c r="M31" s="13">
        <f t="shared" ref="M31" si="22">C31+E31+G31+I31+K31</f>
        <v>2513461768</v>
      </c>
      <c r="N31" s="21">
        <f t="shared" ref="N31" si="23">L31+M31</f>
        <v>4001829147.9999995</v>
      </c>
      <c r="P31" s="4" t="s">
        <v>16</v>
      </c>
      <c r="Q31" s="2">
        <v>117495</v>
      </c>
      <c r="R31" s="2">
        <v>269595</v>
      </c>
      <c r="S31" s="2">
        <v>33272</v>
      </c>
      <c r="T31" s="2">
        <v>5809</v>
      </c>
      <c r="U31" s="2">
        <v>13472</v>
      </c>
      <c r="V31" s="2">
        <v>24665</v>
      </c>
      <c r="W31" s="2">
        <v>80741</v>
      </c>
      <c r="X31" s="2">
        <v>22618</v>
      </c>
      <c r="Y31" s="2">
        <v>11894</v>
      </c>
      <c r="Z31" s="2">
        <v>0</v>
      </c>
      <c r="AA31" s="1">
        <f t="shared" ref="AA31" si="24">Q31+S31+U31+W31+Y31</f>
        <v>256874</v>
      </c>
      <c r="AB31" s="13">
        <f t="shared" ref="AB31" si="25">R31+T31+V31+X31+Z31</f>
        <v>322687</v>
      </c>
      <c r="AC31" s="14">
        <f t="shared" ref="AC31" si="26">AA31+AB31</f>
        <v>579561</v>
      </c>
      <c r="AE31" s="4" t="s">
        <v>16</v>
      </c>
      <c r="AF31" s="2">
        <f t="shared" si="20"/>
        <v>6698.5381420485965</v>
      </c>
      <c r="AG31" s="2">
        <f t="shared" si="15"/>
        <v>7932.536041098685</v>
      </c>
      <c r="AH31" s="2">
        <f t="shared" si="15"/>
        <v>7290.2318165424367</v>
      </c>
      <c r="AI31" s="2">
        <f t="shared" si="15"/>
        <v>7973.8182131175745</v>
      </c>
      <c r="AJ31" s="2">
        <f t="shared" si="15"/>
        <v>8288.8947446555794</v>
      </c>
      <c r="AK31" s="2">
        <f t="shared" si="15"/>
        <v>6881.0725319278345</v>
      </c>
      <c r="AL31" s="2">
        <f t="shared" si="15"/>
        <v>4298.8575568794022</v>
      </c>
      <c r="AM31" s="2">
        <f t="shared" si="15"/>
        <v>7023.0855955433735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5794.1534760232626</v>
      </c>
      <c r="AQ31" s="13">
        <f t="shared" ref="AQ31" si="28">IFERROR(M31/AB31, "N.A.")</f>
        <v>7789.16339362912</v>
      </c>
      <c r="AR31" s="14">
        <f t="shared" ref="AR31" si="29">IFERROR(N31/AC31, "N.A.")</f>
        <v>6904.9317466151097</v>
      </c>
    </row>
    <row r="32" spans="1:44" ht="15" customHeight="1" thickBot="1" x14ac:dyDescent="0.3">
      <c r="A32" s="5" t="s">
        <v>0</v>
      </c>
      <c r="B32" s="44">
        <f>B31+C31</f>
        <v>2925616793</v>
      </c>
      <c r="C32" s="45"/>
      <c r="D32" s="44">
        <f>D31+E31</f>
        <v>288880502.99999994</v>
      </c>
      <c r="E32" s="45"/>
      <c r="F32" s="44">
        <f>F31+G31</f>
        <v>281389644</v>
      </c>
      <c r="G32" s="45"/>
      <c r="H32" s="44">
        <f>H31+I31</f>
        <v>505942207.99999988</v>
      </c>
      <c r="I32" s="45"/>
      <c r="J32" s="44">
        <f>J31+K31</f>
        <v>0</v>
      </c>
      <c r="K32" s="45"/>
      <c r="L32" s="44">
        <f>L31+M31</f>
        <v>4001829147.9999995</v>
      </c>
      <c r="M32" s="46"/>
      <c r="N32" s="22">
        <f>B32+D32+F32+H32+J32</f>
        <v>4001829148</v>
      </c>
      <c r="P32" s="5" t="s">
        <v>0</v>
      </c>
      <c r="Q32" s="44">
        <f>Q31+R31</f>
        <v>387090</v>
      </c>
      <c r="R32" s="45"/>
      <c r="S32" s="44">
        <f>S31+T31</f>
        <v>39081</v>
      </c>
      <c r="T32" s="45"/>
      <c r="U32" s="44">
        <f>U31+V31</f>
        <v>38137</v>
      </c>
      <c r="V32" s="45"/>
      <c r="W32" s="44">
        <f>W31+X31</f>
        <v>103359</v>
      </c>
      <c r="X32" s="45"/>
      <c r="Y32" s="44">
        <f>Y31+Z31</f>
        <v>11894</v>
      </c>
      <c r="Z32" s="45"/>
      <c r="AA32" s="44">
        <f>AA31+AB31</f>
        <v>579561</v>
      </c>
      <c r="AB32" s="45"/>
      <c r="AC32" s="23">
        <f>Q32+S32+U32+W32+Y32</f>
        <v>579561</v>
      </c>
      <c r="AE32" s="5" t="s">
        <v>0</v>
      </c>
      <c r="AF32" s="24">
        <f>IFERROR(B32/Q32,"N.A.")</f>
        <v>7557.9756464904804</v>
      </c>
      <c r="AG32" s="25"/>
      <c r="AH32" s="24">
        <f>IFERROR(D32/S32,"N.A.")</f>
        <v>7391.84010132801</v>
      </c>
      <c r="AI32" s="25"/>
      <c r="AJ32" s="24">
        <f>IFERROR(F32/U32,"N.A.")</f>
        <v>7378.3895954060363</v>
      </c>
      <c r="AK32" s="25"/>
      <c r="AL32" s="24">
        <f>IFERROR(H32/W32,"N.A.")</f>
        <v>4894.9990615234265</v>
      </c>
      <c r="AM32" s="25"/>
      <c r="AN32" s="24">
        <f>IFERROR(J32/Y32,"N.A.")</f>
        <v>0</v>
      </c>
      <c r="AO32" s="25"/>
      <c r="AP32" s="24">
        <f>IFERROR(L32/AA32,"N.A.")</f>
        <v>6904.9317466151097</v>
      </c>
      <c r="AQ32" s="25"/>
      <c r="AR32" s="16">
        <f>IFERROR(N32/AC32, "N.A.")</f>
        <v>6904.9317466151106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47596351.000000007</v>
      </c>
      <c r="C39" s="2"/>
      <c r="D39" s="2">
        <v>0</v>
      </c>
      <c r="E39" s="2"/>
      <c r="F39" s="2">
        <v>20464085</v>
      </c>
      <c r="G39" s="2"/>
      <c r="H39" s="2">
        <v>176934094.00000006</v>
      </c>
      <c r="I39" s="2"/>
      <c r="J39" s="2">
        <v>0</v>
      </c>
      <c r="K39" s="2"/>
      <c r="L39" s="1">
        <f>B39+D39+F39+H39+J39</f>
        <v>244994530.00000006</v>
      </c>
      <c r="M39" s="13">
        <f>C39+E39+G39+I39+K39</f>
        <v>0</v>
      </c>
      <c r="N39" s="14">
        <f>L39+M39</f>
        <v>244994530.00000006</v>
      </c>
      <c r="P39" s="3" t="s">
        <v>12</v>
      </c>
      <c r="Q39" s="2">
        <v>10457</v>
      </c>
      <c r="R39" s="2">
        <v>0</v>
      </c>
      <c r="S39" s="2">
        <v>376</v>
      </c>
      <c r="T39" s="2">
        <v>0</v>
      </c>
      <c r="U39" s="2">
        <v>3862</v>
      </c>
      <c r="V39" s="2">
        <v>0</v>
      </c>
      <c r="W39" s="2">
        <v>55047</v>
      </c>
      <c r="X39" s="2">
        <v>0</v>
      </c>
      <c r="Y39" s="2">
        <v>6791</v>
      </c>
      <c r="Z39" s="2">
        <v>0</v>
      </c>
      <c r="AA39" s="1">
        <f>Q39+S39+U39+W39+Y39</f>
        <v>76533</v>
      </c>
      <c r="AB39" s="13">
        <f>R39+T39+V39+X39+Z39</f>
        <v>0</v>
      </c>
      <c r="AC39" s="14">
        <f>AA39+AB39</f>
        <v>76533</v>
      </c>
      <c r="AE39" s="3" t="s">
        <v>12</v>
      </c>
      <c r="AF39" s="2">
        <f>IFERROR(B39/Q39, "N.A.")</f>
        <v>4551.6258008989198</v>
      </c>
      <c r="AG39" s="2" t="str">
        <f t="shared" ref="AG39:AR43" si="30">IFERROR(C39/R39, "N.A.")</f>
        <v>N.A.</v>
      </c>
      <c r="AH39" s="2">
        <f t="shared" si="30"/>
        <v>0</v>
      </c>
      <c r="AI39" s="2" t="str">
        <f t="shared" si="30"/>
        <v>N.A.</v>
      </c>
      <c r="AJ39" s="2">
        <f t="shared" si="30"/>
        <v>5298.8309166235113</v>
      </c>
      <c r="AK39" s="2" t="str">
        <f t="shared" si="30"/>
        <v>N.A.</v>
      </c>
      <c r="AL39" s="2">
        <f t="shared" si="30"/>
        <v>3214.2368158119434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3201.1619824128161</v>
      </c>
      <c r="AQ39" s="13" t="str">
        <f t="shared" si="30"/>
        <v>N.A.</v>
      </c>
      <c r="AR39" s="14">
        <f t="shared" si="30"/>
        <v>3201.1619824128161</v>
      </c>
    </row>
    <row r="40" spans="1:44" ht="15" customHeight="1" thickBot="1" x14ac:dyDescent="0.3">
      <c r="A40" s="3" t="s">
        <v>13</v>
      </c>
      <c r="B40" s="2">
        <v>130687160</v>
      </c>
      <c r="C40" s="2">
        <v>8317250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130687160</v>
      </c>
      <c r="M40" s="13">
        <f t="shared" si="31"/>
        <v>8317250</v>
      </c>
      <c r="N40" s="14">
        <f t="shared" ref="N40:N42" si="32">L40+M40</f>
        <v>139004410</v>
      </c>
      <c r="P40" s="3" t="s">
        <v>13</v>
      </c>
      <c r="Q40" s="2">
        <v>27811</v>
      </c>
      <c r="R40" s="2">
        <v>906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27811</v>
      </c>
      <c r="AB40" s="13">
        <f t="shared" si="33"/>
        <v>906</v>
      </c>
      <c r="AC40" s="14">
        <f t="shared" ref="AC40:AC42" si="34">AA40+AB40</f>
        <v>28717</v>
      </c>
      <c r="AE40" s="3" t="s">
        <v>13</v>
      </c>
      <c r="AF40" s="2">
        <f t="shared" ref="AF40:AF43" si="35">IFERROR(B40/Q40, "N.A.")</f>
        <v>4699.117615332063</v>
      </c>
      <c r="AG40" s="2">
        <f t="shared" si="30"/>
        <v>9180.1876379690948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4699.117615332063</v>
      </c>
      <c r="AQ40" s="13">
        <f t="shared" si="30"/>
        <v>9180.1876379690948</v>
      </c>
      <c r="AR40" s="14">
        <f t="shared" si="30"/>
        <v>4840.4920430407074</v>
      </c>
    </row>
    <row r="41" spans="1:44" ht="15" customHeight="1" thickBot="1" x14ac:dyDescent="0.3">
      <c r="A41" s="3" t="s">
        <v>14</v>
      </c>
      <c r="B41" s="2">
        <v>268830536</v>
      </c>
      <c r="C41" s="2">
        <v>1145236955.0000005</v>
      </c>
      <c r="D41" s="2">
        <v>45368841.999999993</v>
      </c>
      <c r="E41" s="2">
        <v>41167300</v>
      </c>
      <c r="F41" s="2"/>
      <c r="G41" s="2">
        <v>39109799.999999993</v>
      </c>
      <c r="H41" s="2"/>
      <c r="I41" s="2">
        <v>36593260</v>
      </c>
      <c r="J41" s="2">
        <v>0</v>
      </c>
      <c r="K41" s="2"/>
      <c r="L41" s="1">
        <f t="shared" si="31"/>
        <v>314199378</v>
      </c>
      <c r="M41" s="13">
        <f t="shared" si="31"/>
        <v>1262107315.0000005</v>
      </c>
      <c r="N41" s="14">
        <f t="shared" si="32"/>
        <v>1576306693.0000005</v>
      </c>
      <c r="P41" s="3" t="s">
        <v>14</v>
      </c>
      <c r="Q41" s="2">
        <v>52173</v>
      </c>
      <c r="R41" s="2">
        <v>163874</v>
      </c>
      <c r="S41" s="2">
        <v>6046</v>
      </c>
      <c r="T41" s="2">
        <v>2690</v>
      </c>
      <c r="U41" s="2">
        <v>0</v>
      </c>
      <c r="V41" s="2">
        <v>6052</v>
      </c>
      <c r="W41" s="2">
        <v>0</v>
      </c>
      <c r="X41" s="2">
        <v>7379</v>
      </c>
      <c r="Y41" s="2">
        <v>8465</v>
      </c>
      <c r="Z41" s="2">
        <v>0</v>
      </c>
      <c r="AA41" s="1">
        <f t="shared" si="33"/>
        <v>66684</v>
      </c>
      <c r="AB41" s="13">
        <f t="shared" si="33"/>
        <v>179995</v>
      </c>
      <c r="AC41" s="14">
        <f t="shared" si="34"/>
        <v>246679</v>
      </c>
      <c r="AE41" s="3" t="s">
        <v>14</v>
      </c>
      <c r="AF41" s="2">
        <f t="shared" si="35"/>
        <v>5152.6754451536235</v>
      </c>
      <c r="AG41" s="2">
        <f t="shared" si="30"/>
        <v>6988.5213944860106</v>
      </c>
      <c r="AH41" s="2">
        <f t="shared" si="30"/>
        <v>7503.9434336751556</v>
      </c>
      <c r="AI41" s="2">
        <f t="shared" si="30"/>
        <v>15303.828996282527</v>
      </c>
      <c r="AJ41" s="2" t="str">
        <f t="shared" si="30"/>
        <v>N.A.</v>
      </c>
      <c r="AK41" s="2">
        <f t="shared" si="30"/>
        <v>6462.2934567085249</v>
      </c>
      <c r="AL41" s="2" t="str">
        <f t="shared" si="30"/>
        <v>N.A.</v>
      </c>
      <c r="AM41" s="2">
        <f t="shared" si="30"/>
        <v>4959.1082802547771</v>
      </c>
      <c r="AN41" s="2">
        <f t="shared" si="30"/>
        <v>0</v>
      </c>
      <c r="AO41" s="2" t="str">
        <f t="shared" si="30"/>
        <v>N.A.</v>
      </c>
      <c r="AP41" s="15">
        <f t="shared" si="30"/>
        <v>4711.7656109411555</v>
      </c>
      <c r="AQ41" s="13">
        <f t="shared" si="30"/>
        <v>7011.9020806133531</v>
      </c>
      <c r="AR41" s="14">
        <f t="shared" si="30"/>
        <v>6390.1130335375146</v>
      </c>
    </row>
    <row r="42" spans="1:44" ht="15" customHeight="1" thickBot="1" x14ac:dyDescent="0.3">
      <c r="A42" s="3" t="s">
        <v>15</v>
      </c>
      <c r="B42" s="2">
        <v>1130040</v>
      </c>
      <c r="C42" s="2">
        <v>340560</v>
      </c>
      <c r="D42" s="2"/>
      <c r="E42" s="2"/>
      <c r="F42" s="2"/>
      <c r="G42" s="2">
        <v>3126148</v>
      </c>
      <c r="H42" s="2">
        <v>2700606</v>
      </c>
      <c r="I42" s="2"/>
      <c r="J42" s="2">
        <v>0</v>
      </c>
      <c r="K42" s="2"/>
      <c r="L42" s="1">
        <f t="shared" si="31"/>
        <v>3830646</v>
      </c>
      <c r="M42" s="13">
        <f t="shared" si="31"/>
        <v>3466708</v>
      </c>
      <c r="N42" s="14">
        <f t="shared" si="32"/>
        <v>7297354</v>
      </c>
      <c r="P42" s="3" t="s">
        <v>15</v>
      </c>
      <c r="Q42" s="2">
        <v>438</v>
      </c>
      <c r="R42" s="2">
        <v>132</v>
      </c>
      <c r="S42" s="2">
        <v>0</v>
      </c>
      <c r="T42" s="2">
        <v>0</v>
      </c>
      <c r="U42" s="2">
        <v>0</v>
      </c>
      <c r="V42" s="2">
        <v>952</v>
      </c>
      <c r="W42" s="2">
        <v>647</v>
      </c>
      <c r="X42" s="2">
        <v>0</v>
      </c>
      <c r="Y42" s="2">
        <v>457</v>
      </c>
      <c r="Z42" s="2">
        <v>0</v>
      </c>
      <c r="AA42" s="1">
        <f t="shared" si="33"/>
        <v>1542</v>
      </c>
      <c r="AB42" s="13">
        <f t="shared" si="33"/>
        <v>1084</v>
      </c>
      <c r="AC42" s="14">
        <f t="shared" si="34"/>
        <v>2626</v>
      </c>
      <c r="AE42" s="3" t="s">
        <v>15</v>
      </c>
      <c r="AF42" s="2">
        <f t="shared" si="35"/>
        <v>2580</v>
      </c>
      <c r="AG42" s="2">
        <f t="shared" si="30"/>
        <v>2580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3283.7689075630251</v>
      </c>
      <c r="AL42" s="2">
        <f t="shared" si="30"/>
        <v>4174.0432766615149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2484.206225680934</v>
      </c>
      <c r="AQ42" s="13">
        <f t="shared" si="30"/>
        <v>3198.0701107011068</v>
      </c>
      <c r="AR42" s="14">
        <f t="shared" si="30"/>
        <v>2778.8857578065499</v>
      </c>
    </row>
    <row r="43" spans="1:44" ht="15" customHeight="1" thickBot="1" x14ac:dyDescent="0.3">
      <c r="A43" s="4" t="s">
        <v>16</v>
      </c>
      <c r="B43" s="2">
        <v>448244087.00000006</v>
      </c>
      <c r="C43" s="2">
        <v>1153894764.9999998</v>
      </c>
      <c r="D43" s="2">
        <v>45368842</v>
      </c>
      <c r="E43" s="2">
        <v>41167300</v>
      </c>
      <c r="F43" s="2">
        <v>20464085</v>
      </c>
      <c r="G43" s="2">
        <v>42235947.999999993</v>
      </c>
      <c r="H43" s="2">
        <v>179634700.00000009</v>
      </c>
      <c r="I43" s="2">
        <v>36593260</v>
      </c>
      <c r="J43" s="2">
        <v>0</v>
      </c>
      <c r="K43" s="2"/>
      <c r="L43" s="1">
        <f t="shared" ref="L43" si="36">B43+D43+F43+H43+J43</f>
        <v>693711714.00000012</v>
      </c>
      <c r="M43" s="13">
        <f t="shared" ref="M43" si="37">C43+E43+G43+I43+K43</f>
        <v>1273891272.9999998</v>
      </c>
      <c r="N43" s="21">
        <f t="shared" ref="N43" si="38">L43+M43</f>
        <v>1967602987</v>
      </c>
      <c r="P43" s="4" t="s">
        <v>16</v>
      </c>
      <c r="Q43" s="2">
        <v>90879</v>
      </c>
      <c r="R43" s="2">
        <v>164912</v>
      </c>
      <c r="S43" s="2">
        <v>6422</v>
      </c>
      <c r="T43" s="2">
        <v>2690</v>
      </c>
      <c r="U43" s="2">
        <v>3862</v>
      </c>
      <c r="V43" s="2">
        <v>7004</v>
      </c>
      <c r="W43" s="2">
        <v>55694</v>
      </c>
      <c r="X43" s="2">
        <v>7379</v>
      </c>
      <c r="Y43" s="2">
        <v>15713</v>
      </c>
      <c r="Z43" s="2">
        <v>0</v>
      </c>
      <c r="AA43" s="1">
        <f t="shared" ref="AA43" si="39">Q43+S43+U43+W43+Y43</f>
        <v>172570</v>
      </c>
      <c r="AB43" s="13">
        <f t="shared" ref="AB43" si="40">R43+T43+V43+X43+Z43</f>
        <v>181985</v>
      </c>
      <c r="AC43" s="21">
        <f t="shared" ref="AC43" si="41">AA43+AB43</f>
        <v>354555</v>
      </c>
      <c r="AE43" s="4" t="s">
        <v>16</v>
      </c>
      <c r="AF43" s="2">
        <f t="shared" si="35"/>
        <v>4932.317554110411</v>
      </c>
      <c r="AG43" s="2">
        <f t="shared" si="30"/>
        <v>6997.0333571844367</v>
      </c>
      <c r="AH43" s="2">
        <f t="shared" si="30"/>
        <v>7064.5970102771726</v>
      </c>
      <c r="AI43" s="2">
        <f t="shared" si="30"/>
        <v>15303.828996282527</v>
      </c>
      <c r="AJ43" s="2">
        <f t="shared" si="30"/>
        <v>5298.8309166235113</v>
      </c>
      <c r="AK43" s="2">
        <f t="shared" si="30"/>
        <v>6030.260993717874</v>
      </c>
      <c r="AL43" s="2">
        <f t="shared" si="30"/>
        <v>3225.3869357560975</v>
      </c>
      <c r="AM43" s="2">
        <f t="shared" si="30"/>
        <v>4959.1082802547771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4019.8859245523563</v>
      </c>
      <c r="AQ43" s="13">
        <f t="shared" ref="AQ43" si="43">IFERROR(M43/AB43, "N.A.")</f>
        <v>6999.9795202901323</v>
      </c>
      <c r="AR43" s="14">
        <f t="shared" ref="AR43" si="44">IFERROR(N43/AC43, "N.A.")</f>
        <v>5549.5000408963351</v>
      </c>
    </row>
    <row r="44" spans="1:44" ht="15" customHeight="1" thickBot="1" x14ac:dyDescent="0.3">
      <c r="A44" s="5" t="s">
        <v>0</v>
      </c>
      <c r="B44" s="44">
        <f>B43+C43</f>
        <v>1602138851.9999998</v>
      </c>
      <c r="C44" s="45"/>
      <c r="D44" s="44">
        <f>D43+E43</f>
        <v>86536142</v>
      </c>
      <c r="E44" s="45"/>
      <c r="F44" s="44">
        <f>F43+G43</f>
        <v>62700032.999999993</v>
      </c>
      <c r="G44" s="45"/>
      <c r="H44" s="44">
        <f>H43+I43</f>
        <v>216227960.00000009</v>
      </c>
      <c r="I44" s="45"/>
      <c r="J44" s="44">
        <f>J43+K43</f>
        <v>0</v>
      </c>
      <c r="K44" s="45"/>
      <c r="L44" s="44">
        <f>L43+M43</f>
        <v>1967602987</v>
      </c>
      <c r="M44" s="46"/>
      <c r="N44" s="22">
        <f>B44+D44+F44+H44+J44</f>
        <v>1967602986.9999998</v>
      </c>
      <c r="P44" s="5" t="s">
        <v>0</v>
      </c>
      <c r="Q44" s="44">
        <f>Q43+R43</f>
        <v>255791</v>
      </c>
      <c r="R44" s="45"/>
      <c r="S44" s="44">
        <f>S43+T43</f>
        <v>9112</v>
      </c>
      <c r="T44" s="45"/>
      <c r="U44" s="44">
        <f>U43+V43</f>
        <v>10866</v>
      </c>
      <c r="V44" s="45"/>
      <c r="W44" s="44">
        <f>W43+X43</f>
        <v>63073</v>
      </c>
      <c r="X44" s="45"/>
      <c r="Y44" s="44">
        <f>Y43+Z43</f>
        <v>15713</v>
      </c>
      <c r="Z44" s="45"/>
      <c r="AA44" s="44">
        <f>AA43+AB43</f>
        <v>354555</v>
      </c>
      <c r="AB44" s="46"/>
      <c r="AC44" s="22">
        <f>Q44+S44+U44+W44+Y44</f>
        <v>354555</v>
      </c>
      <c r="AE44" s="5" t="s">
        <v>0</v>
      </c>
      <c r="AF44" s="24">
        <f>IFERROR(B44/Q44,"N.A.")</f>
        <v>6263.4684253941687</v>
      </c>
      <c r="AG44" s="25"/>
      <c r="AH44" s="24">
        <f>IFERROR(D44/S44,"N.A.")</f>
        <v>9496.9427129060587</v>
      </c>
      <c r="AI44" s="25"/>
      <c r="AJ44" s="24">
        <f>IFERROR(F44/U44,"N.A.")</f>
        <v>5770.2956929872989</v>
      </c>
      <c r="AK44" s="25"/>
      <c r="AL44" s="24">
        <f>IFERROR(H44/W44,"N.A.")</f>
        <v>3428.2174623055839</v>
      </c>
      <c r="AM44" s="25"/>
      <c r="AN44" s="24">
        <f>IFERROR(J44/Y44,"N.A.")</f>
        <v>0</v>
      </c>
      <c r="AO44" s="25"/>
      <c r="AP44" s="24">
        <f>IFERROR(L44/AA44,"N.A.")</f>
        <v>5549.5000408963351</v>
      </c>
      <c r="AQ44" s="25"/>
      <c r="AR44" s="16">
        <f>IFERROR(N44/AC44, "N.A.")</f>
        <v>5549.5000408963342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10266205</v>
      </c>
      <c r="C15" s="2"/>
      <c r="D15" s="2">
        <v>3263310</v>
      </c>
      <c r="E15" s="2"/>
      <c r="F15" s="2">
        <v>6824440.0000000009</v>
      </c>
      <c r="G15" s="2"/>
      <c r="H15" s="2">
        <v>23158127.999999996</v>
      </c>
      <c r="I15" s="2"/>
      <c r="J15" s="2">
        <v>0</v>
      </c>
      <c r="K15" s="2"/>
      <c r="L15" s="1">
        <f>B15+D15+F15+H15+J15</f>
        <v>43512083</v>
      </c>
      <c r="M15" s="13">
        <f>C15+E15+G15+I15+K15</f>
        <v>0</v>
      </c>
      <c r="N15" s="14">
        <f>L15+M15</f>
        <v>43512083</v>
      </c>
      <c r="P15" s="3" t="s">
        <v>12</v>
      </c>
      <c r="Q15" s="2">
        <v>2031</v>
      </c>
      <c r="R15" s="2">
        <v>0</v>
      </c>
      <c r="S15" s="2">
        <v>854</v>
      </c>
      <c r="T15" s="2">
        <v>0</v>
      </c>
      <c r="U15" s="2">
        <v>1297</v>
      </c>
      <c r="V15" s="2">
        <v>0</v>
      </c>
      <c r="W15" s="2">
        <v>7262</v>
      </c>
      <c r="X15" s="2">
        <v>0</v>
      </c>
      <c r="Y15" s="2">
        <v>1337</v>
      </c>
      <c r="Z15" s="2">
        <v>0</v>
      </c>
      <c r="AA15" s="1">
        <f>Q15+S15+U15+W15+Y15</f>
        <v>12781</v>
      </c>
      <c r="AB15" s="13">
        <f>R15+T15+V15+X15+Z15</f>
        <v>0</v>
      </c>
      <c r="AC15" s="14">
        <f>AA15+AB15</f>
        <v>12781</v>
      </c>
      <c r="AE15" s="3" t="s">
        <v>12</v>
      </c>
      <c r="AF15" s="2">
        <f>IFERROR(B15/Q15, "N.A.")</f>
        <v>5054.7538158542593</v>
      </c>
      <c r="AG15" s="2" t="str">
        <f t="shared" ref="AG15:AR19" si="0">IFERROR(C15/R15, "N.A.")</f>
        <v>N.A.</v>
      </c>
      <c r="AH15" s="2">
        <f t="shared" si="0"/>
        <v>3821.2060889929744</v>
      </c>
      <c r="AI15" s="2" t="str">
        <f t="shared" si="0"/>
        <v>N.A.</v>
      </c>
      <c r="AJ15" s="2">
        <f t="shared" si="0"/>
        <v>5261.71164225135</v>
      </c>
      <c r="AK15" s="2" t="str">
        <f t="shared" si="0"/>
        <v>N.A.</v>
      </c>
      <c r="AL15" s="2">
        <f t="shared" si="0"/>
        <v>3188.9462957862843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3404.4349424927627</v>
      </c>
      <c r="AQ15" s="13" t="str">
        <f t="shared" si="0"/>
        <v>N.A.</v>
      </c>
      <c r="AR15" s="14">
        <f t="shared" si="0"/>
        <v>3404.4349424927627</v>
      </c>
    </row>
    <row r="16" spans="1:44" ht="15" customHeight="1" thickBot="1" x14ac:dyDescent="0.3">
      <c r="A16" s="3" t="s">
        <v>13</v>
      </c>
      <c r="B16" s="2">
        <v>2377556.0000000005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2377556.0000000005</v>
      </c>
      <c r="M16" s="13">
        <f t="shared" si="1"/>
        <v>0</v>
      </c>
      <c r="N16" s="14">
        <f t="shared" ref="N16:N18" si="2">L16+M16</f>
        <v>2377556.0000000005</v>
      </c>
      <c r="P16" s="3" t="s">
        <v>13</v>
      </c>
      <c r="Q16" s="2">
        <v>1141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1141</v>
      </c>
      <c r="AB16" s="13">
        <f t="shared" si="3"/>
        <v>0</v>
      </c>
      <c r="AC16" s="14">
        <f t="shared" ref="AC16:AC18" si="4">AA16+AB16</f>
        <v>1141</v>
      </c>
      <c r="AE16" s="3" t="s">
        <v>13</v>
      </c>
      <c r="AF16" s="2">
        <f t="shared" ref="AF16:AF19" si="5">IFERROR(B16/Q16, "N.A.")</f>
        <v>2083.7475898334797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2083.7475898334797</v>
      </c>
      <c r="AQ16" s="13" t="str">
        <f t="shared" si="0"/>
        <v>N.A.</v>
      </c>
      <c r="AR16" s="14">
        <f t="shared" si="0"/>
        <v>2083.7475898334797</v>
      </c>
    </row>
    <row r="17" spans="1:44" ht="15" customHeight="1" thickBot="1" x14ac:dyDescent="0.3">
      <c r="A17" s="3" t="s">
        <v>14</v>
      </c>
      <c r="B17" s="2">
        <v>76407149.999999985</v>
      </c>
      <c r="C17" s="2">
        <v>91016169.999999985</v>
      </c>
      <c r="D17" s="2">
        <v>6222809.9999999991</v>
      </c>
      <c r="E17" s="2">
        <v>3130000</v>
      </c>
      <c r="F17" s="2"/>
      <c r="G17" s="2">
        <v>18921680.000000004</v>
      </c>
      <c r="H17" s="2"/>
      <c r="I17" s="2">
        <v>10266180.000000002</v>
      </c>
      <c r="J17" s="2">
        <v>0</v>
      </c>
      <c r="K17" s="2"/>
      <c r="L17" s="1">
        <f t="shared" si="1"/>
        <v>82629959.999999985</v>
      </c>
      <c r="M17" s="13">
        <f t="shared" si="1"/>
        <v>123334029.99999999</v>
      </c>
      <c r="N17" s="14">
        <f t="shared" si="2"/>
        <v>205963989.99999997</v>
      </c>
      <c r="P17" s="3" t="s">
        <v>14</v>
      </c>
      <c r="Q17" s="2">
        <v>11332</v>
      </c>
      <c r="R17" s="2">
        <v>12661</v>
      </c>
      <c r="S17" s="2">
        <v>1127</v>
      </c>
      <c r="T17" s="2">
        <v>313</v>
      </c>
      <c r="U17" s="2">
        <v>0</v>
      </c>
      <c r="V17" s="2">
        <v>1695</v>
      </c>
      <c r="W17" s="2">
        <v>0</v>
      </c>
      <c r="X17" s="2">
        <v>1897</v>
      </c>
      <c r="Y17" s="2">
        <v>1356</v>
      </c>
      <c r="Z17" s="2">
        <v>0</v>
      </c>
      <c r="AA17" s="1">
        <f t="shared" si="3"/>
        <v>13815</v>
      </c>
      <c r="AB17" s="13">
        <f t="shared" si="3"/>
        <v>16566</v>
      </c>
      <c r="AC17" s="14">
        <f t="shared" si="4"/>
        <v>30381</v>
      </c>
      <c r="AE17" s="3" t="s">
        <v>14</v>
      </c>
      <c r="AF17" s="2">
        <f t="shared" si="5"/>
        <v>6742.6006000705956</v>
      </c>
      <c r="AG17" s="2">
        <f t="shared" si="0"/>
        <v>7188.7031040202182</v>
      </c>
      <c r="AH17" s="2">
        <f t="shared" si="0"/>
        <v>5521.5705412599818</v>
      </c>
      <c r="AI17" s="2">
        <f t="shared" si="0"/>
        <v>10000</v>
      </c>
      <c r="AJ17" s="2" t="str">
        <f t="shared" si="0"/>
        <v>N.A.</v>
      </c>
      <c r="AK17" s="2">
        <f t="shared" si="0"/>
        <v>11163.233038348084</v>
      </c>
      <c r="AL17" s="2" t="str">
        <f t="shared" si="0"/>
        <v>N.A.</v>
      </c>
      <c r="AM17" s="2">
        <f t="shared" si="0"/>
        <v>5411.7975751186095</v>
      </c>
      <c r="AN17" s="2">
        <f t="shared" si="0"/>
        <v>0</v>
      </c>
      <c r="AO17" s="2" t="str">
        <f t="shared" si="0"/>
        <v>N.A.</v>
      </c>
      <c r="AP17" s="15">
        <f t="shared" si="0"/>
        <v>5981.1769815418011</v>
      </c>
      <c r="AQ17" s="13">
        <f t="shared" si="0"/>
        <v>7445.0096583363511</v>
      </c>
      <c r="AR17" s="14">
        <f t="shared" si="0"/>
        <v>6779.3683552220127</v>
      </c>
    </row>
    <row r="18" spans="1:44" ht="15" customHeight="1" thickBot="1" x14ac:dyDescent="0.3">
      <c r="A18" s="3" t="s">
        <v>15</v>
      </c>
      <c r="B18" s="2">
        <v>11436040</v>
      </c>
      <c r="C18" s="2"/>
      <c r="D18" s="2"/>
      <c r="E18" s="2"/>
      <c r="F18" s="2"/>
      <c r="G18" s="2"/>
      <c r="H18" s="2">
        <v>4031606.9999999991</v>
      </c>
      <c r="I18" s="2"/>
      <c r="J18" s="2">
        <v>0</v>
      </c>
      <c r="K18" s="2"/>
      <c r="L18" s="1">
        <f t="shared" si="1"/>
        <v>15467647</v>
      </c>
      <c r="M18" s="13">
        <f t="shared" si="1"/>
        <v>0</v>
      </c>
      <c r="N18" s="14">
        <f t="shared" si="2"/>
        <v>15467647</v>
      </c>
      <c r="P18" s="3" t="s">
        <v>15</v>
      </c>
      <c r="Q18" s="2">
        <v>2371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10172</v>
      </c>
      <c r="X18" s="2">
        <v>0</v>
      </c>
      <c r="Y18" s="2">
        <v>2741</v>
      </c>
      <c r="Z18" s="2">
        <v>0</v>
      </c>
      <c r="AA18" s="1">
        <f t="shared" si="3"/>
        <v>15284</v>
      </c>
      <c r="AB18" s="13">
        <f t="shared" si="3"/>
        <v>0</v>
      </c>
      <c r="AC18" s="21">
        <f t="shared" si="4"/>
        <v>15284</v>
      </c>
      <c r="AE18" s="3" t="s">
        <v>15</v>
      </c>
      <c r="AF18" s="2">
        <f t="shared" si="5"/>
        <v>4823.2981864192325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396.3435902477388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1012.015637267731</v>
      </c>
      <c r="AQ18" s="13" t="str">
        <f t="shared" si="0"/>
        <v>N.A.</v>
      </c>
      <c r="AR18" s="14">
        <f t="shared" si="0"/>
        <v>1012.015637267731</v>
      </c>
    </row>
    <row r="19" spans="1:44" ht="15" customHeight="1" thickBot="1" x14ac:dyDescent="0.3">
      <c r="A19" s="4" t="s">
        <v>16</v>
      </c>
      <c r="B19" s="2">
        <v>100486951</v>
      </c>
      <c r="C19" s="2">
        <v>91016169.999999985</v>
      </c>
      <c r="D19" s="2">
        <v>9486120</v>
      </c>
      <c r="E19" s="2">
        <v>3130000</v>
      </c>
      <c r="F19" s="2">
        <v>6824440.0000000009</v>
      </c>
      <c r="G19" s="2">
        <v>18921680.000000004</v>
      </c>
      <c r="H19" s="2">
        <v>27189735.000000004</v>
      </c>
      <c r="I19" s="2">
        <v>10266180.000000002</v>
      </c>
      <c r="J19" s="2">
        <v>0</v>
      </c>
      <c r="K19" s="2"/>
      <c r="L19" s="1">
        <f t="shared" ref="L19" si="6">B19+D19+F19+H19+J19</f>
        <v>143987246</v>
      </c>
      <c r="M19" s="13">
        <f t="shared" ref="M19" si="7">C19+E19+G19+I19+K19</f>
        <v>123334029.99999999</v>
      </c>
      <c r="N19" s="21">
        <f t="shared" ref="N19" si="8">L19+M19</f>
        <v>267321276</v>
      </c>
      <c r="P19" s="4" t="s">
        <v>16</v>
      </c>
      <c r="Q19" s="2">
        <v>16875</v>
      </c>
      <c r="R19" s="2">
        <v>12661</v>
      </c>
      <c r="S19" s="2">
        <v>1981</v>
      </c>
      <c r="T19" s="2">
        <v>313</v>
      </c>
      <c r="U19" s="2">
        <v>1297</v>
      </c>
      <c r="V19" s="2">
        <v>1695</v>
      </c>
      <c r="W19" s="2">
        <v>17434</v>
      </c>
      <c r="X19" s="2">
        <v>1897</v>
      </c>
      <c r="Y19" s="2">
        <v>5434</v>
      </c>
      <c r="Z19" s="2">
        <v>0</v>
      </c>
      <c r="AA19" s="1">
        <f t="shared" ref="AA19" si="9">Q19+S19+U19+W19+Y19</f>
        <v>43021</v>
      </c>
      <c r="AB19" s="13">
        <f t="shared" ref="AB19" si="10">R19+T19+V19+X19+Z19</f>
        <v>16566</v>
      </c>
      <c r="AC19" s="14">
        <f t="shared" ref="AC19" si="11">AA19+AB19</f>
        <v>59587</v>
      </c>
      <c r="AE19" s="4" t="s">
        <v>16</v>
      </c>
      <c r="AF19" s="2">
        <f t="shared" si="5"/>
        <v>5954.7822814814817</v>
      </c>
      <c r="AG19" s="2">
        <f t="shared" si="0"/>
        <v>7188.7031040202182</v>
      </c>
      <c r="AH19" s="2">
        <f t="shared" si="0"/>
        <v>4788.5512367491165</v>
      </c>
      <c r="AI19" s="2">
        <f t="shared" si="0"/>
        <v>10000</v>
      </c>
      <c r="AJ19" s="2">
        <f t="shared" si="0"/>
        <v>5261.71164225135</v>
      </c>
      <c r="AK19" s="2">
        <f t="shared" si="0"/>
        <v>11163.233038348084</v>
      </c>
      <c r="AL19" s="2">
        <f t="shared" si="0"/>
        <v>1559.5809911666861</v>
      </c>
      <c r="AM19" s="2">
        <f t="shared" si="0"/>
        <v>5411.7975751186095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3346.9060691290301</v>
      </c>
      <c r="AQ19" s="13">
        <f t="shared" ref="AQ19" si="13">IFERROR(M19/AB19, "N.A.")</f>
        <v>7445.0096583363511</v>
      </c>
      <c r="AR19" s="14">
        <f t="shared" ref="AR19" si="14">IFERROR(N19/AC19, "N.A.")</f>
        <v>4486.2348498833635</v>
      </c>
    </row>
    <row r="20" spans="1:44" ht="15" customHeight="1" thickBot="1" x14ac:dyDescent="0.3">
      <c r="A20" s="5" t="s">
        <v>0</v>
      </c>
      <c r="B20" s="44">
        <f>B19+C19</f>
        <v>191503121</v>
      </c>
      <c r="C20" s="45"/>
      <c r="D20" s="44">
        <f>D19+E19</f>
        <v>12616120</v>
      </c>
      <c r="E20" s="45"/>
      <c r="F20" s="44">
        <f>F19+G19</f>
        <v>25746120.000000004</v>
      </c>
      <c r="G20" s="45"/>
      <c r="H20" s="44">
        <f>H19+I19</f>
        <v>37455915.000000007</v>
      </c>
      <c r="I20" s="45"/>
      <c r="J20" s="44">
        <f>J19+K19</f>
        <v>0</v>
      </c>
      <c r="K20" s="45"/>
      <c r="L20" s="44">
        <f>L19+M19</f>
        <v>267321276</v>
      </c>
      <c r="M20" s="46"/>
      <c r="N20" s="22">
        <f>B20+D20+F20+H20+J20</f>
        <v>267321276</v>
      </c>
      <c r="P20" s="5" t="s">
        <v>0</v>
      </c>
      <c r="Q20" s="44">
        <f>Q19+R19</f>
        <v>29536</v>
      </c>
      <c r="R20" s="45"/>
      <c r="S20" s="44">
        <f>S19+T19</f>
        <v>2294</v>
      </c>
      <c r="T20" s="45"/>
      <c r="U20" s="44">
        <f>U19+V19</f>
        <v>2992</v>
      </c>
      <c r="V20" s="45"/>
      <c r="W20" s="44">
        <f>W19+X19</f>
        <v>19331</v>
      </c>
      <c r="X20" s="45"/>
      <c r="Y20" s="44">
        <f>Y19+Z19</f>
        <v>5434</v>
      </c>
      <c r="Z20" s="45"/>
      <c r="AA20" s="44">
        <f>AA19+AB19</f>
        <v>59587</v>
      </c>
      <c r="AB20" s="45"/>
      <c r="AC20" s="23">
        <f>Q20+S20+U20+W20+Y20</f>
        <v>59587</v>
      </c>
      <c r="AE20" s="5" t="s">
        <v>0</v>
      </c>
      <c r="AF20" s="24">
        <f>IFERROR(B20/Q20,"N.A.")</f>
        <v>6483.718885427952</v>
      </c>
      <c r="AG20" s="25"/>
      <c r="AH20" s="24">
        <f>IFERROR(D20/S20,"N.A.")</f>
        <v>5499.6163905841322</v>
      </c>
      <c r="AI20" s="25"/>
      <c r="AJ20" s="24">
        <f>IFERROR(F20/U20,"N.A.")</f>
        <v>8604.9866310160432</v>
      </c>
      <c r="AK20" s="25"/>
      <c r="AL20" s="24">
        <f>IFERROR(H20/W20,"N.A.")</f>
        <v>1937.6087631265846</v>
      </c>
      <c r="AM20" s="25"/>
      <c r="AN20" s="24">
        <f>IFERROR(J20/Y20,"N.A.")</f>
        <v>0</v>
      </c>
      <c r="AO20" s="25"/>
      <c r="AP20" s="24">
        <f>IFERROR(L20/AA20,"N.A.")</f>
        <v>4486.2348498833635</v>
      </c>
      <c r="AQ20" s="25"/>
      <c r="AR20" s="16">
        <f>IFERROR(N20/AC20, "N.A.")</f>
        <v>4486.2348498833635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9075105</v>
      </c>
      <c r="C27" s="2"/>
      <c r="D27" s="2">
        <v>3263310</v>
      </c>
      <c r="E27" s="2"/>
      <c r="F27" s="2">
        <v>3550680</v>
      </c>
      <c r="G27" s="2"/>
      <c r="H27" s="2">
        <v>19104312.000000004</v>
      </c>
      <c r="I27" s="2"/>
      <c r="J27" s="2">
        <v>0</v>
      </c>
      <c r="K27" s="2"/>
      <c r="L27" s="1">
        <f>B27+D27+F27+H27+J27</f>
        <v>34993407</v>
      </c>
      <c r="M27" s="13">
        <f>C27+E27+G27+I27+K27</f>
        <v>0</v>
      </c>
      <c r="N27" s="14">
        <f>L27+M27</f>
        <v>34993407</v>
      </c>
      <c r="P27" s="3" t="s">
        <v>12</v>
      </c>
      <c r="Q27" s="2">
        <v>1754</v>
      </c>
      <c r="R27" s="2">
        <v>0</v>
      </c>
      <c r="S27" s="2">
        <v>854</v>
      </c>
      <c r="T27" s="2">
        <v>0</v>
      </c>
      <c r="U27" s="2">
        <v>792</v>
      </c>
      <c r="V27" s="2">
        <v>0</v>
      </c>
      <c r="W27" s="2">
        <v>3520</v>
      </c>
      <c r="X27" s="2">
        <v>0</v>
      </c>
      <c r="Y27" s="2">
        <v>530</v>
      </c>
      <c r="Z27" s="2">
        <v>0</v>
      </c>
      <c r="AA27" s="1">
        <f>Q27+S27+U27+W27+Y27</f>
        <v>7450</v>
      </c>
      <c r="AB27" s="13">
        <f>R27+T27+V27+X27+Z27</f>
        <v>0</v>
      </c>
      <c r="AC27" s="14">
        <f>AA27+AB27</f>
        <v>7450</v>
      </c>
      <c r="AE27" s="3" t="s">
        <v>12</v>
      </c>
      <c r="AF27" s="2">
        <f>IFERROR(B27/Q27, "N.A.")</f>
        <v>5173.9481185860886</v>
      </c>
      <c r="AG27" s="2" t="str">
        <f t="shared" ref="AG27:AR31" si="15">IFERROR(C27/R27, "N.A.")</f>
        <v>N.A.</v>
      </c>
      <c r="AH27" s="2">
        <f t="shared" si="15"/>
        <v>3821.2060889929744</v>
      </c>
      <c r="AI27" s="2" t="str">
        <f t="shared" si="15"/>
        <v>N.A.</v>
      </c>
      <c r="AJ27" s="2">
        <f t="shared" si="15"/>
        <v>4483.181818181818</v>
      </c>
      <c r="AK27" s="2" t="str">
        <f t="shared" si="15"/>
        <v>N.A.</v>
      </c>
      <c r="AL27" s="2">
        <f t="shared" si="15"/>
        <v>5427.3613636363643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4697.1016107382547</v>
      </c>
      <c r="AQ27" s="13" t="str">
        <f t="shared" si="15"/>
        <v>N.A.</v>
      </c>
      <c r="AR27" s="14">
        <f t="shared" si="15"/>
        <v>4697.1016107382547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41113049.999999993</v>
      </c>
      <c r="C29" s="2">
        <v>49801570.000000007</v>
      </c>
      <c r="D29" s="2">
        <v>6222809.9999999991</v>
      </c>
      <c r="E29" s="2">
        <v>3130000</v>
      </c>
      <c r="F29" s="2"/>
      <c r="G29" s="2">
        <v>14114280</v>
      </c>
      <c r="H29" s="2"/>
      <c r="I29" s="2">
        <v>10266180</v>
      </c>
      <c r="J29" s="2">
        <v>0</v>
      </c>
      <c r="K29" s="2"/>
      <c r="L29" s="1">
        <f t="shared" si="16"/>
        <v>47335859.999999993</v>
      </c>
      <c r="M29" s="13">
        <f t="shared" si="16"/>
        <v>77312030</v>
      </c>
      <c r="N29" s="14">
        <f t="shared" si="17"/>
        <v>124647890</v>
      </c>
      <c r="P29" s="3" t="s">
        <v>14</v>
      </c>
      <c r="Q29" s="2">
        <v>6254</v>
      </c>
      <c r="R29" s="2">
        <v>7546</v>
      </c>
      <c r="S29" s="2">
        <v>1127</v>
      </c>
      <c r="T29" s="2">
        <v>313</v>
      </c>
      <c r="U29" s="2">
        <v>0</v>
      </c>
      <c r="V29" s="2">
        <v>1136</v>
      </c>
      <c r="W29" s="2">
        <v>0</v>
      </c>
      <c r="X29" s="2">
        <v>1615</v>
      </c>
      <c r="Y29" s="2">
        <v>228</v>
      </c>
      <c r="Z29" s="2">
        <v>0</v>
      </c>
      <c r="AA29" s="1">
        <f t="shared" si="18"/>
        <v>7609</v>
      </c>
      <c r="AB29" s="13">
        <f t="shared" si="18"/>
        <v>10610</v>
      </c>
      <c r="AC29" s="14">
        <f t="shared" si="19"/>
        <v>18219</v>
      </c>
      <c r="AE29" s="3" t="s">
        <v>14</v>
      </c>
      <c r="AF29" s="2">
        <f t="shared" si="20"/>
        <v>6573.8807163415404</v>
      </c>
      <c r="AG29" s="2">
        <f t="shared" si="15"/>
        <v>6599.7309833024128</v>
      </c>
      <c r="AH29" s="2">
        <f t="shared" si="15"/>
        <v>5521.5705412599818</v>
      </c>
      <c r="AI29" s="2">
        <f t="shared" si="15"/>
        <v>10000</v>
      </c>
      <c r="AJ29" s="2" t="str">
        <f t="shared" si="15"/>
        <v>N.A.</v>
      </c>
      <c r="AK29" s="2">
        <f t="shared" si="15"/>
        <v>12424.542253521127</v>
      </c>
      <c r="AL29" s="2" t="str">
        <f t="shared" si="15"/>
        <v>N.A.</v>
      </c>
      <c r="AM29" s="2">
        <f t="shared" si="15"/>
        <v>6356.7678018575853</v>
      </c>
      <c r="AN29" s="2">
        <f t="shared" si="15"/>
        <v>0</v>
      </c>
      <c r="AO29" s="2" t="str">
        <f t="shared" si="15"/>
        <v>N.A.</v>
      </c>
      <c r="AP29" s="15">
        <f t="shared" si="15"/>
        <v>6221.0356157182277</v>
      </c>
      <c r="AQ29" s="13">
        <f t="shared" si="15"/>
        <v>7286.7134778510836</v>
      </c>
      <c r="AR29" s="14">
        <f t="shared" si="15"/>
        <v>6841.6427904934408</v>
      </c>
    </row>
    <row r="30" spans="1:44" ht="15" customHeight="1" thickBot="1" x14ac:dyDescent="0.3">
      <c r="A30" s="3" t="s">
        <v>15</v>
      </c>
      <c r="B30" s="2">
        <v>11436040</v>
      </c>
      <c r="C30" s="2"/>
      <c r="D30" s="2"/>
      <c r="E30" s="2"/>
      <c r="F30" s="2"/>
      <c r="G30" s="2"/>
      <c r="H30" s="2">
        <v>4031606.9999999991</v>
      </c>
      <c r="I30" s="2"/>
      <c r="J30" s="2">
        <v>0</v>
      </c>
      <c r="K30" s="2"/>
      <c r="L30" s="1">
        <f t="shared" si="16"/>
        <v>15467647</v>
      </c>
      <c r="M30" s="13">
        <f t="shared" si="16"/>
        <v>0</v>
      </c>
      <c r="N30" s="14">
        <f t="shared" si="17"/>
        <v>15467647</v>
      </c>
      <c r="P30" s="3" t="s">
        <v>15</v>
      </c>
      <c r="Q30" s="2">
        <v>2371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10172</v>
      </c>
      <c r="X30" s="2">
        <v>0</v>
      </c>
      <c r="Y30" s="2">
        <v>2534</v>
      </c>
      <c r="Z30" s="2">
        <v>0</v>
      </c>
      <c r="AA30" s="1">
        <f t="shared" si="18"/>
        <v>15077</v>
      </c>
      <c r="AB30" s="13">
        <f t="shared" si="18"/>
        <v>0</v>
      </c>
      <c r="AC30" s="21">
        <f t="shared" si="19"/>
        <v>15077</v>
      </c>
      <c r="AE30" s="3" t="s">
        <v>15</v>
      </c>
      <c r="AF30" s="2">
        <f t="shared" si="20"/>
        <v>4823.2981864192325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396.3435902477388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1025.910128009551</v>
      </c>
      <c r="AQ30" s="13" t="str">
        <f t="shared" si="15"/>
        <v>N.A.</v>
      </c>
      <c r="AR30" s="14">
        <f t="shared" si="15"/>
        <v>1025.910128009551</v>
      </c>
    </row>
    <row r="31" spans="1:44" ht="15" customHeight="1" thickBot="1" x14ac:dyDescent="0.3">
      <c r="A31" s="4" t="s">
        <v>16</v>
      </c>
      <c r="B31" s="2">
        <v>61624194.999999993</v>
      </c>
      <c r="C31" s="2">
        <v>49801570.000000007</v>
      </c>
      <c r="D31" s="2">
        <v>9486120</v>
      </c>
      <c r="E31" s="2">
        <v>3130000</v>
      </c>
      <c r="F31" s="2">
        <v>3550680</v>
      </c>
      <c r="G31" s="2">
        <v>14114280</v>
      </c>
      <c r="H31" s="2">
        <v>23135919.000000004</v>
      </c>
      <c r="I31" s="2">
        <v>10266180</v>
      </c>
      <c r="J31" s="2">
        <v>0</v>
      </c>
      <c r="K31" s="2"/>
      <c r="L31" s="1">
        <f t="shared" ref="L31" si="21">B31+D31+F31+H31+J31</f>
        <v>97796914</v>
      </c>
      <c r="M31" s="13">
        <f t="shared" ref="M31" si="22">C31+E31+G31+I31+K31</f>
        <v>77312030</v>
      </c>
      <c r="N31" s="21">
        <f t="shared" ref="N31" si="23">L31+M31</f>
        <v>175108944</v>
      </c>
      <c r="P31" s="4" t="s">
        <v>16</v>
      </c>
      <c r="Q31" s="2">
        <v>10379</v>
      </c>
      <c r="R31" s="2">
        <v>7546</v>
      </c>
      <c r="S31" s="2">
        <v>1981</v>
      </c>
      <c r="T31" s="2">
        <v>313</v>
      </c>
      <c r="U31" s="2">
        <v>792</v>
      </c>
      <c r="V31" s="2">
        <v>1136</v>
      </c>
      <c r="W31" s="2">
        <v>13692</v>
      </c>
      <c r="X31" s="2">
        <v>1615</v>
      </c>
      <c r="Y31" s="2">
        <v>3292</v>
      </c>
      <c r="Z31" s="2">
        <v>0</v>
      </c>
      <c r="AA31" s="1">
        <f t="shared" ref="AA31" si="24">Q31+S31+U31+W31+Y31</f>
        <v>30136</v>
      </c>
      <c r="AB31" s="13">
        <f t="shared" ref="AB31" si="25">R31+T31+V31+X31+Z31</f>
        <v>10610</v>
      </c>
      <c r="AC31" s="14">
        <f t="shared" ref="AC31" si="26">AA31+AB31</f>
        <v>40746</v>
      </c>
      <c r="AE31" s="4" t="s">
        <v>16</v>
      </c>
      <c r="AF31" s="2">
        <f t="shared" si="20"/>
        <v>5937.3923306676934</v>
      </c>
      <c r="AG31" s="2">
        <f t="shared" si="15"/>
        <v>6599.7309833024128</v>
      </c>
      <c r="AH31" s="2">
        <f t="shared" si="15"/>
        <v>4788.5512367491165</v>
      </c>
      <c r="AI31" s="2">
        <f t="shared" si="15"/>
        <v>10000</v>
      </c>
      <c r="AJ31" s="2">
        <f t="shared" si="15"/>
        <v>4483.181818181818</v>
      </c>
      <c r="AK31" s="2">
        <f t="shared" si="15"/>
        <v>12424.542253521127</v>
      </c>
      <c r="AL31" s="2">
        <f t="shared" si="15"/>
        <v>1689.7399211218233</v>
      </c>
      <c r="AM31" s="2">
        <f t="shared" si="15"/>
        <v>6356.7678018575853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3245.1856251659146</v>
      </c>
      <c r="AQ31" s="13">
        <f t="shared" ref="AQ31" si="28">IFERROR(M31/AB31, "N.A.")</f>
        <v>7286.7134778510836</v>
      </c>
      <c r="AR31" s="14">
        <f t="shared" ref="AR31" si="29">IFERROR(N31/AC31, "N.A.")</f>
        <v>4297.5738477396553</v>
      </c>
    </row>
    <row r="32" spans="1:44" ht="15" customHeight="1" thickBot="1" x14ac:dyDescent="0.3">
      <c r="A32" s="5" t="s">
        <v>0</v>
      </c>
      <c r="B32" s="44">
        <f>B31+C31</f>
        <v>111425765</v>
      </c>
      <c r="C32" s="45"/>
      <c r="D32" s="44">
        <f>D31+E31</f>
        <v>12616120</v>
      </c>
      <c r="E32" s="45"/>
      <c r="F32" s="44">
        <f>F31+G31</f>
        <v>17664960</v>
      </c>
      <c r="G32" s="45"/>
      <c r="H32" s="44">
        <f>H31+I31</f>
        <v>33402099.000000004</v>
      </c>
      <c r="I32" s="45"/>
      <c r="J32" s="44">
        <f>J31+K31</f>
        <v>0</v>
      </c>
      <c r="K32" s="45"/>
      <c r="L32" s="44">
        <f>L31+M31</f>
        <v>175108944</v>
      </c>
      <c r="M32" s="46"/>
      <c r="N32" s="22">
        <f>B32+D32+F32+H32+J32</f>
        <v>175108944</v>
      </c>
      <c r="P32" s="5" t="s">
        <v>0</v>
      </c>
      <c r="Q32" s="44">
        <f>Q31+R31</f>
        <v>17925</v>
      </c>
      <c r="R32" s="45"/>
      <c r="S32" s="44">
        <f>S31+T31</f>
        <v>2294</v>
      </c>
      <c r="T32" s="45"/>
      <c r="U32" s="44">
        <f>U31+V31</f>
        <v>1928</v>
      </c>
      <c r="V32" s="45"/>
      <c r="W32" s="44">
        <f>W31+X31</f>
        <v>15307</v>
      </c>
      <c r="X32" s="45"/>
      <c r="Y32" s="44">
        <f>Y31+Z31</f>
        <v>3292</v>
      </c>
      <c r="Z32" s="45"/>
      <c r="AA32" s="44">
        <f>AA31+AB31</f>
        <v>40746</v>
      </c>
      <c r="AB32" s="45"/>
      <c r="AC32" s="23">
        <f>Q32+S32+U32+W32+Y32</f>
        <v>40746</v>
      </c>
      <c r="AE32" s="5" t="s">
        <v>0</v>
      </c>
      <c r="AF32" s="24">
        <f>IFERROR(B32/Q32,"N.A.")</f>
        <v>6216.2211994421195</v>
      </c>
      <c r="AG32" s="25"/>
      <c r="AH32" s="24">
        <f>IFERROR(D32/S32,"N.A.")</f>
        <v>5499.6163905841322</v>
      </c>
      <c r="AI32" s="25"/>
      <c r="AJ32" s="24">
        <f>IFERROR(F32/U32,"N.A.")</f>
        <v>9162.3236514522814</v>
      </c>
      <c r="AK32" s="25"/>
      <c r="AL32" s="24">
        <f>IFERROR(H32/W32,"N.A.")</f>
        <v>2182.1453583327893</v>
      </c>
      <c r="AM32" s="25"/>
      <c r="AN32" s="24">
        <f>IFERROR(J32/Y32,"N.A.")</f>
        <v>0</v>
      </c>
      <c r="AO32" s="25"/>
      <c r="AP32" s="24">
        <f>IFERROR(L32/AA32,"N.A.")</f>
        <v>4297.5738477396553</v>
      </c>
      <c r="AQ32" s="25"/>
      <c r="AR32" s="16">
        <f>IFERROR(N32/AC32, "N.A.")</f>
        <v>4297.5738477396553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1191100</v>
      </c>
      <c r="C39" s="2"/>
      <c r="D39" s="2"/>
      <c r="E39" s="2"/>
      <c r="F39" s="2">
        <v>3273760</v>
      </c>
      <c r="G39" s="2"/>
      <c r="H39" s="2">
        <v>4053816.0000000009</v>
      </c>
      <c r="I39" s="2"/>
      <c r="J39" s="2">
        <v>0</v>
      </c>
      <c r="K39" s="2"/>
      <c r="L39" s="1">
        <f>B39+D39+F39+H39+J39</f>
        <v>8518676</v>
      </c>
      <c r="M39" s="13">
        <f>C39+E39+G39+I39+K39</f>
        <v>0</v>
      </c>
      <c r="N39" s="14">
        <f>L39+M39</f>
        <v>8518676</v>
      </c>
      <c r="P39" s="3" t="s">
        <v>12</v>
      </c>
      <c r="Q39" s="2">
        <v>277</v>
      </c>
      <c r="R39" s="2">
        <v>0</v>
      </c>
      <c r="S39" s="2">
        <v>0</v>
      </c>
      <c r="T39" s="2">
        <v>0</v>
      </c>
      <c r="U39" s="2">
        <v>505</v>
      </c>
      <c r="V39" s="2">
        <v>0</v>
      </c>
      <c r="W39" s="2">
        <v>3742</v>
      </c>
      <c r="X39" s="2">
        <v>0</v>
      </c>
      <c r="Y39" s="2">
        <v>807</v>
      </c>
      <c r="Z39" s="2">
        <v>0</v>
      </c>
      <c r="AA39" s="1">
        <f>Q39+S39+U39+W39+Y39</f>
        <v>5331</v>
      </c>
      <c r="AB39" s="13">
        <f>R39+T39+V39+X39+Z39</f>
        <v>0</v>
      </c>
      <c r="AC39" s="14">
        <f>AA39+AB39</f>
        <v>5331</v>
      </c>
      <c r="AE39" s="3" t="s">
        <v>12</v>
      </c>
      <c r="AF39" s="2">
        <f>IFERROR(B39/Q39, "N.A.")</f>
        <v>4300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6482.6930693069307</v>
      </c>
      <c r="AK39" s="2" t="str">
        <f t="shared" si="30"/>
        <v>N.A.</v>
      </c>
      <c r="AL39" s="2">
        <f t="shared" si="30"/>
        <v>1083.3287012292894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1597.9508534984056</v>
      </c>
      <c r="AQ39" s="13" t="str">
        <f t="shared" si="30"/>
        <v>N.A.</v>
      </c>
      <c r="AR39" s="14">
        <f t="shared" si="30"/>
        <v>1597.9508534984056</v>
      </c>
    </row>
    <row r="40" spans="1:44" ht="15" customHeight="1" thickBot="1" x14ac:dyDescent="0.3">
      <c r="A40" s="3" t="s">
        <v>13</v>
      </c>
      <c r="B40" s="2">
        <v>2377556.0000000005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2377556.0000000005</v>
      </c>
      <c r="M40" s="13">
        <f t="shared" si="31"/>
        <v>0</v>
      </c>
      <c r="N40" s="14">
        <f t="shared" ref="N40:N42" si="32">L40+M40</f>
        <v>2377556.0000000005</v>
      </c>
      <c r="P40" s="3" t="s">
        <v>13</v>
      </c>
      <c r="Q40" s="2">
        <v>1141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1141</v>
      </c>
      <c r="AB40" s="13">
        <f t="shared" si="33"/>
        <v>0</v>
      </c>
      <c r="AC40" s="14">
        <f t="shared" ref="AC40:AC42" si="34">AA40+AB40</f>
        <v>1141</v>
      </c>
      <c r="AE40" s="3" t="s">
        <v>13</v>
      </c>
      <c r="AF40" s="2">
        <f t="shared" ref="AF40:AF43" si="35">IFERROR(B40/Q40, "N.A.")</f>
        <v>2083.7475898334797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2083.7475898334797</v>
      </c>
      <c r="AQ40" s="13" t="str">
        <f t="shared" si="30"/>
        <v>N.A.</v>
      </c>
      <c r="AR40" s="14">
        <f t="shared" si="30"/>
        <v>2083.7475898334797</v>
      </c>
    </row>
    <row r="41" spans="1:44" ht="15" customHeight="1" thickBot="1" x14ac:dyDescent="0.3">
      <c r="A41" s="3" t="s">
        <v>14</v>
      </c>
      <c r="B41" s="2">
        <v>35294100</v>
      </c>
      <c r="C41" s="2">
        <v>41214599.999999993</v>
      </c>
      <c r="D41" s="2"/>
      <c r="E41" s="2"/>
      <c r="F41" s="2"/>
      <c r="G41" s="2">
        <v>4807400</v>
      </c>
      <c r="H41" s="2"/>
      <c r="I41" s="2">
        <v>0</v>
      </c>
      <c r="J41" s="2">
        <v>0</v>
      </c>
      <c r="K41" s="2"/>
      <c r="L41" s="1">
        <f t="shared" si="31"/>
        <v>35294100</v>
      </c>
      <c r="M41" s="13">
        <f t="shared" si="31"/>
        <v>46021999.999999993</v>
      </c>
      <c r="N41" s="14">
        <f t="shared" si="32"/>
        <v>81316100</v>
      </c>
      <c r="P41" s="3" t="s">
        <v>14</v>
      </c>
      <c r="Q41" s="2">
        <v>5078</v>
      </c>
      <c r="R41" s="2">
        <v>5115</v>
      </c>
      <c r="S41" s="2">
        <v>0</v>
      </c>
      <c r="T41" s="2">
        <v>0</v>
      </c>
      <c r="U41" s="2">
        <v>0</v>
      </c>
      <c r="V41" s="2">
        <v>559</v>
      </c>
      <c r="W41" s="2">
        <v>0</v>
      </c>
      <c r="X41" s="2">
        <v>282</v>
      </c>
      <c r="Y41" s="2">
        <v>1128</v>
      </c>
      <c r="Z41" s="2">
        <v>0</v>
      </c>
      <c r="AA41" s="1">
        <f t="shared" si="33"/>
        <v>6206</v>
      </c>
      <c r="AB41" s="13">
        <f t="shared" si="33"/>
        <v>5956</v>
      </c>
      <c r="AC41" s="14">
        <f t="shared" si="34"/>
        <v>12162</v>
      </c>
      <c r="AE41" s="3" t="s">
        <v>14</v>
      </c>
      <c r="AF41" s="2">
        <f t="shared" si="35"/>
        <v>6950.3938558487589</v>
      </c>
      <c r="AG41" s="2">
        <f t="shared" si="30"/>
        <v>8057.5953079178871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8600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5687.0931356751535</v>
      </c>
      <c r="AQ41" s="13">
        <f t="shared" si="30"/>
        <v>7726.9979852249817</v>
      </c>
      <c r="AR41" s="14">
        <f t="shared" si="30"/>
        <v>6686.0795921723402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207</v>
      </c>
      <c r="Z42" s="2">
        <v>0</v>
      </c>
      <c r="AA42" s="1">
        <f t="shared" si="33"/>
        <v>207</v>
      </c>
      <c r="AB42" s="13">
        <f t="shared" si="33"/>
        <v>0</v>
      </c>
      <c r="AC42" s="14">
        <f t="shared" si="34"/>
        <v>207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38862756</v>
      </c>
      <c r="C43" s="2">
        <v>41214599.999999993</v>
      </c>
      <c r="D43" s="2"/>
      <c r="E43" s="2"/>
      <c r="F43" s="2">
        <v>3273760</v>
      </c>
      <c r="G43" s="2">
        <v>4807400</v>
      </c>
      <c r="H43" s="2">
        <v>4053816.0000000009</v>
      </c>
      <c r="I43" s="2">
        <v>0</v>
      </c>
      <c r="J43" s="2">
        <v>0</v>
      </c>
      <c r="K43" s="2"/>
      <c r="L43" s="1">
        <f t="shared" ref="L43" si="36">B43+D43+F43+H43+J43</f>
        <v>46190332</v>
      </c>
      <c r="M43" s="13">
        <f t="shared" ref="M43" si="37">C43+E43+G43+I43+K43</f>
        <v>46021999.999999993</v>
      </c>
      <c r="N43" s="21">
        <f t="shared" ref="N43" si="38">L43+M43</f>
        <v>92212332</v>
      </c>
      <c r="P43" s="4" t="s">
        <v>16</v>
      </c>
      <c r="Q43" s="2">
        <v>6496</v>
      </c>
      <c r="R43" s="2">
        <v>5115</v>
      </c>
      <c r="S43" s="2">
        <v>0</v>
      </c>
      <c r="T43" s="2">
        <v>0</v>
      </c>
      <c r="U43" s="2">
        <v>505</v>
      </c>
      <c r="V43" s="2">
        <v>559</v>
      </c>
      <c r="W43" s="2">
        <v>3742</v>
      </c>
      <c r="X43" s="2">
        <v>282</v>
      </c>
      <c r="Y43" s="2">
        <v>2142</v>
      </c>
      <c r="Z43" s="2">
        <v>0</v>
      </c>
      <c r="AA43" s="1">
        <f t="shared" ref="AA43" si="39">Q43+S43+U43+W43+Y43</f>
        <v>12885</v>
      </c>
      <c r="AB43" s="13">
        <f t="shared" ref="AB43" si="40">R43+T43+V43+X43+Z43</f>
        <v>5956</v>
      </c>
      <c r="AC43" s="21">
        <f t="shared" ref="AC43" si="41">AA43+AB43</f>
        <v>18841</v>
      </c>
      <c r="AE43" s="4" t="s">
        <v>16</v>
      </c>
      <c r="AF43" s="2">
        <f t="shared" si="35"/>
        <v>5982.5671182266005</v>
      </c>
      <c r="AG43" s="2">
        <f t="shared" si="30"/>
        <v>8057.5953079178871</v>
      </c>
      <c r="AH43" s="2" t="str">
        <f t="shared" si="30"/>
        <v>N.A.</v>
      </c>
      <c r="AI43" s="2" t="str">
        <f t="shared" si="30"/>
        <v>N.A.</v>
      </c>
      <c r="AJ43" s="2">
        <f t="shared" si="30"/>
        <v>6482.6930693069307</v>
      </c>
      <c r="AK43" s="2">
        <f t="shared" si="30"/>
        <v>8600</v>
      </c>
      <c r="AL43" s="2">
        <f t="shared" si="30"/>
        <v>1083.3287012292894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3584.8142801707413</v>
      </c>
      <c r="AQ43" s="13">
        <f t="shared" ref="AQ43" si="43">IFERROR(M43/AB43, "N.A.")</f>
        <v>7726.9979852249817</v>
      </c>
      <c r="AR43" s="14">
        <f t="shared" ref="AR43" si="44">IFERROR(N43/AC43, "N.A.")</f>
        <v>4894.2376731595987</v>
      </c>
    </row>
    <row r="44" spans="1:44" ht="15" customHeight="1" thickBot="1" x14ac:dyDescent="0.3">
      <c r="A44" s="5" t="s">
        <v>0</v>
      </c>
      <c r="B44" s="44">
        <f>B43+C43</f>
        <v>80077356</v>
      </c>
      <c r="C44" s="45"/>
      <c r="D44" s="44">
        <f>D43+E43</f>
        <v>0</v>
      </c>
      <c r="E44" s="45"/>
      <c r="F44" s="44">
        <f>F43+G43</f>
        <v>8081160</v>
      </c>
      <c r="G44" s="45"/>
      <c r="H44" s="44">
        <f>H43+I43</f>
        <v>4053816.0000000009</v>
      </c>
      <c r="I44" s="45"/>
      <c r="J44" s="44">
        <f>J43+K43</f>
        <v>0</v>
      </c>
      <c r="K44" s="45"/>
      <c r="L44" s="44">
        <f>L43+M43</f>
        <v>92212332</v>
      </c>
      <c r="M44" s="46"/>
      <c r="N44" s="22">
        <f>B44+D44+F44+H44+J44</f>
        <v>92212332</v>
      </c>
      <c r="P44" s="5" t="s">
        <v>0</v>
      </c>
      <c r="Q44" s="44">
        <f>Q43+R43</f>
        <v>11611</v>
      </c>
      <c r="R44" s="45"/>
      <c r="S44" s="44">
        <f>S43+T43</f>
        <v>0</v>
      </c>
      <c r="T44" s="45"/>
      <c r="U44" s="44">
        <f>U43+V43</f>
        <v>1064</v>
      </c>
      <c r="V44" s="45"/>
      <c r="W44" s="44">
        <f>W43+X43</f>
        <v>4024</v>
      </c>
      <c r="X44" s="45"/>
      <c r="Y44" s="44">
        <f>Y43+Z43</f>
        <v>2142</v>
      </c>
      <c r="Z44" s="45"/>
      <c r="AA44" s="44">
        <f>AA43+AB43</f>
        <v>18841</v>
      </c>
      <c r="AB44" s="46"/>
      <c r="AC44" s="22">
        <f>Q44+S44+U44+W44+Y44</f>
        <v>18841</v>
      </c>
      <c r="AE44" s="5" t="s">
        <v>0</v>
      </c>
      <c r="AF44" s="24">
        <f>IFERROR(B44/Q44,"N.A.")</f>
        <v>6896.6803892860216</v>
      </c>
      <c r="AG44" s="25"/>
      <c r="AH44" s="24" t="str">
        <f>IFERROR(D44/S44,"N.A.")</f>
        <v>N.A.</v>
      </c>
      <c r="AI44" s="25"/>
      <c r="AJ44" s="24">
        <f>IFERROR(F44/U44,"N.A.")</f>
        <v>7595.0751879699246</v>
      </c>
      <c r="AK44" s="25"/>
      <c r="AL44" s="24">
        <f>IFERROR(H44/W44,"N.A.")</f>
        <v>1007.409542743539</v>
      </c>
      <c r="AM44" s="25"/>
      <c r="AN44" s="24">
        <f>IFERROR(J44/Y44,"N.A.")</f>
        <v>0</v>
      </c>
      <c r="AO44" s="25"/>
      <c r="AP44" s="24">
        <f>IFERROR(L44/AA44,"N.A.")</f>
        <v>4894.2376731595987</v>
      </c>
      <c r="AQ44" s="25"/>
      <c r="AR44" s="16">
        <f>IFERROR(N44/AC44, "N.A.")</f>
        <v>4894.2376731595987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9410120</v>
      </c>
      <c r="C15" s="2"/>
      <c r="D15" s="2">
        <v>1064250</v>
      </c>
      <c r="E15" s="2"/>
      <c r="F15" s="2"/>
      <c r="G15" s="2"/>
      <c r="H15" s="2">
        <v>9802440</v>
      </c>
      <c r="I15" s="2"/>
      <c r="J15" s="2"/>
      <c r="K15" s="2"/>
      <c r="L15" s="1">
        <f>B15+D15+F15+H15+J15</f>
        <v>20276810</v>
      </c>
      <c r="M15" s="13">
        <f>C15+E15+G15+I15+K15</f>
        <v>0</v>
      </c>
      <c r="N15" s="14">
        <f>L15+M15</f>
        <v>20276810</v>
      </c>
      <c r="P15" s="3" t="s">
        <v>12</v>
      </c>
      <c r="Q15" s="2">
        <v>937</v>
      </c>
      <c r="R15" s="2">
        <v>0</v>
      </c>
      <c r="S15" s="2">
        <v>165</v>
      </c>
      <c r="T15" s="2">
        <v>0</v>
      </c>
      <c r="U15" s="2">
        <v>0</v>
      </c>
      <c r="V15" s="2">
        <v>0</v>
      </c>
      <c r="W15" s="2">
        <v>1577</v>
      </c>
      <c r="X15" s="2">
        <v>0</v>
      </c>
      <c r="Y15" s="2">
        <v>0</v>
      </c>
      <c r="Z15" s="2">
        <v>0</v>
      </c>
      <c r="AA15" s="1">
        <f>Q15+S15+U15+W15+Y15</f>
        <v>2679</v>
      </c>
      <c r="AB15" s="13">
        <f>R15+T15+V15+X15+Z15</f>
        <v>0</v>
      </c>
      <c r="AC15" s="14">
        <f>AA15+AB15</f>
        <v>2679</v>
      </c>
      <c r="AE15" s="3" t="s">
        <v>12</v>
      </c>
      <c r="AF15" s="2">
        <f>IFERROR(B15/Q15, "N.A.")</f>
        <v>10042.817502668089</v>
      </c>
      <c r="AG15" s="2" t="str">
        <f t="shared" ref="AG15:AR19" si="0">IFERROR(C15/R15, "N.A.")</f>
        <v>N.A.</v>
      </c>
      <c r="AH15" s="2">
        <f t="shared" si="0"/>
        <v>6450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6215.8782498414712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7568.7980589772305</v>
      </c>
      <c r="AQ15" s="13" t="str">
        <f t="shared" si="0"/>
        <v>N.A.</v>
      </c>
      <c r="AR15" s="14">
        <f t="shared" si="0"/>
        <v>7568.7980589772305</v>
      </c>
    </row>
    <row r="16" spans="1:44" ht="15" customHeight="1" thickBot="1" x14ac:dyDescent="0.3">
      <c r="A16" s="3" t="s">
        <v>13</v>
      </c>
      <c r="B16" s="2">
        <v>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429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429</v>
      </c>
      <c r="AB16" s="13">
        <f t="shared" si="3"/>
        <v>0</v>
      </c>
      <c r="AC16" s="14">
        <f t="shared" ref="AC16:AC18" si="4">AA16+AB16</f>
        <v>429</v>
      </c>
      <c r="AE16" s="3" t="s">
        <v>13</v>
      </c>
      <c r="AF16" s="2">
        <f t="shared" ref="AF16:AF19" si="5">IFERROR(B16/Q16, "N.A.")</f>
        <v>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0</v>
      </c>
      <c r="AQ16" s="13" t="str">
        <f t="shared" si="0"/>
        <v>N.A.</v>
      </c>
      <c r="AR16" s="14">
        <f t="shared" si="0"/>
        <v>0</v>
      </c>
    </row>
    <row r="17" spans="1:44" ht="15" customHeight="1" thickBot="1" x14ac:dyDescent="0.3">
      <c r="A17" s="3" t="s">
        <v>14</v>
      </c>
      <c r="B17" s="2">
        <v>9700260</v>
      </c>
      <c r="C17" s="2">
        <v>38821150</v>
      </c>
      <c r="D17" s="2"/>
      <c r="E17" s="2"/>
      <c r="F17" s="2"/>
      <c r="G17" s="2">
        <v>0</v>
      </c>
      <c r="H17" s="2"/>
      <c r="I17" s="2"/>
      <c r="J17" s="2"/>
      <c r="K17" s="2"/>
      <c r="L17" s="1">
        <f t="shared" si="1"/>
        <v>9700260</v>
      </c>
      <c r="M17" s="13">
        <f t="shared" si="1"/>
        <v>38821150</v>
      </c>
      <c r="N17" s="14">
        <f t="shared" si="2"/>
        <v>48521410</v>
      </c>
      <c r="P17" s="3" t="s">
        <v>14</v>
      </c>
      <c r="Q17" s="2">
        <v>928</v>
      </c>
      <c r="R17" s="2">
        <v>4476</v>
      </c>
      <c r="S17" s="2">
        <v>0</v>
      </c>
      <c r="T17" s="2">
        <v>0</v>
      </c>
      <c r="U17" s="2">
        <v>0</v>
      </c>
      <c r="V17" s="2">
        <v>166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928</v>
      </c>
      <c r="AB17" s="13">
        <f t="shared" si="3"/>
        <v>4642</v>
      </c>
      <c r="AC17" s="14">
        <f t="shared" si="4"/>
        <v>5570</v>
      </c>
      <c r="AE17" s="3" t="s">
        <v>14</v>
      </c>
      <c r="AF17" s="2">
        <f t="shared" si="5"/>
        <v>10452.866379310344</v>
      </c>
      <c r="AG17" s="2">
        <f t="shared" si="0"/>
        <v>8673.1791778373554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10452.866379310344</v>
      </c>
      <c r="AQ17" s="13">
        <f t="shared" si="0"/>
        <v>8363.0224041361489</v>
      </c>
      <c r="AR17" s="14">
        <f t="shared" si="0"/>
        <v>8711.2046678635543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19110380.000000004</v>
      </c>
      <c r="C19" s="2">
        <v>38821150</v>
      </c>
      <c r="D19" s="2">
        <v>1064250</v>
      </c>
      <c r="E19" s="2"/>
      <c r="F19" s="2"/>
      <c r="G19" s="2">
        <v>0</v>
      </c>
      <c r="H19" s="2">
        <v>9802440</v>
      </c>
      <c r="I19" s="2"/>
      <c r="J19" s="2"/>
      <c r="K19" s="2"/>
      <c r="L19" s="1">
        <f t="shared" ref="L19" si="6">B19+D19+F19+H19+J19</f>
        <v>29977070.000000004</v>
      </c>
      <c r="M19" s="13">
        <f t="shared" ref="M19" si="7">C19+E19+G19+I19+K19</f>
        <v>38821150</v>
      </c>
      <c r="N19" s="21">
        <f t="shared" ref="N19" si="8">L19+M19</f>
        <v>68798220</v>
      </c>
      <c r="P19" s="4" t="s">
        <v>16</v>
      </c>
      <c r="Q19" s="2">
        <v>2294</v>
      </c>
      <c r="R19" s="2">
        <v>4476</v>
      </c>
      <c r="S19" s="2">
        <v>165</v>
      </c>
      <c r="T19" s="2">
        <v>0</v>
      </c>
      <c r="U19" s="2">
        <v>0</v>
      </c>
      <c r="V19" s="2">
        <v>166</v>
      </c>
      <c r="W19" s="2">
        <v>1577</v>
      </c>
      <c r="X19" s="2">
        <v>0</v>
      </c>
      <c r="Y19" s="2">
        <v>0</v>
      </c>
      <c r="Z19" s="2">
        <v>0</v>
      </c>
      <c r="AA19" s="1">
        <f t="shared" ref="AA19" si="9">Q19+S19+U19+W19+Y19</f>
        <v>4036</v>
      </c>
      <c r="AB19" s="13">
        <f t="shared" ref="AB19" si="10">R19+T19+V19+X19+Z19</f>
        <v>4642</v>
      </c>
      <c r="AC19" s="14">
        <f t="shared" ref="AC19" si="11">AA19+AB19</f>
        <v>8678</v>
      </c>
      <c r="AE19" s="4" t="s">
        <v>16</v>
      </c>
      <c r="AF19" s="2">
        <f t="shared" si="5"/>
        <v>8330.5928509154328</v>
      </c>
      <c r="AG19" s="2">
        <f t="shared" si="0"/>
        <v>8673.1791778373554</v>
      </c>
      <c r="AH19" s="2">
        <f t="shared" si="0"/>
        <v>6450</v>
      </c>
      <c r="AI19" s="2" t="str">
        <f t="shared" si="0"/>
        <v>N.A.</v>
      </c>
      <c r="AJ19" s="2" t="str">
        <f t="shared" si="0"/>
        <v>N.A.</v>
      </c>
      <c r="AK19" s="2">
        <f t="shared" si="0"/>
        <v>0</v>
      </c>
      <c r="AL19" s="2">
        <f t="shared" si="0"/>
        <v>6215.8782498414712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7427.4207135778006</v>
      </c>
      <c r="AQ19" s="13">
        <f t="shared" ref="AQ19" si="13">IFERROR(M19/AB19, "N.A.")</f>
        <v>8363.0224041361489</v>
      </c>
      <c r="AR19" s="14">
        <f t="shared" ref="AR19" si="14">IFERROR(N19/AC19, "N.A.")</f>
        <v>7927.8889144964278</v>
      </c>
    </row>
    <row r="20" spans="1:44" ht="15" customHeight="1" thickBot="1" x14ac:dyDescent="0.3">
      <c r="A20" s="5" t="s">
        <v>0</v>
      </c>
      <c r="B20" s="44">
        <f>B19+C19</f>
        <v>57931530</v>
      </c>
      <c r="C20" s="45"/>
      <c r="D20" s="44">
        <f>D19+E19</f>
        <v>1064250</v>
      </c>
      <c r="E20" s="45"/>
      <c r="F20" s="44">
        <f>F19+G19</f>
        <v>0</v>
      </c>
      <c r="G20" s="45"/>
      <c r="H20" s="44">
        <f>H19+I19</f>
        <v>9802440</v>
      </c>
      <c r="I20" s="45"/>
      <c r="J20" s="44">
        <f>J19+K19</f>
        <v>0</v>
      </c>
      <c r="K20" s="45"/>
      <c r="L20" s="44">
        <f>L19+M19</f>
        <v>68798220</v>
      </c>
      <c r="M20" s="46"/>
      <c r="N20" s="22">
        <f>B20+D20+F20+H20+J20</f>
        <v>68798220</v>
      </c>
      <c r="P20" s="5" t="s">
        <v>0</v>
      </c>
      <c r="Q20" s="44">
        <f>Q19+R19</f>
        <v>6770</v>
      </c>
      <c r="R20" s="45"/>
      <c r="S20" s="44">
        <f>S19+T19</f>
        <v>165</v>
      </c>
      <c r="T20" s="45"/>
      <c r="U20" s="44">
        <f>U19+V19</f>
        <v>166</v>
      </c>
      <c r="V20" s="45"/>
      <c r="W20" s="44">
        <f>W19+X19</f>
        <v>1577</v>
      </c>
      <c r="X20" s="45"/>
      <c r="Y20" s="44">
        <f>Y19+Z19</f>
        <v>0</v>
      </c>
      <c r="Z20" s="45"/>
      <c r="AA20" s="44">
        <f>AA19+AB19</f>
        <v>8678</v>
      </c>
      <c r="AB20" s="45"/>
      <c r="AC20" s="23">
        <f>Q20+S20+U20+W20+Y20</f>
        <v>8678</v>
      </c>
      <c r="AE20" s="5" t="s">
        <v>0</v>
      </c>
      <c r="AF20" s="24">
        <f>IFERROR(B20/Q20,"N.A.")</f>
        <v>8557.094534711965</v>
      </c>
      <c r="AG20" s="25"/>
      <c r="AH20" s="24">
        <f>IFERROR(D20/S20,"N.A.")</f>
        <v>6450</v>
      </c>
      <c r="AI20" s="25"/>
      <c r="AJ20" s="24">
        <f>IFERROR(F20/U20,"N.A.")</f>
        <v>0</v>
      </c>
      <c r="AK20" s="25"/>
      <c r="AL20" s="24">
        <f>IFERROR(H20/W20,"N.A.")</f>
        <v>6215.8782498414712</v>
      </c>
      <c r="AM20" s="25"/>
      <c r="AN20" s="24" t="str">
        <f>IFERROR(J20/Y20,"N.A.")</f>
        <v>N.A.</v>
      </c>
      <c r="AO20" s="25"/>
      <c r="AP20" s="24">
        <f>IFERROR(L20/AA20,"N.A.")</f>
        <v>7927.8889144964278</v>
      </c>
      <c r="AQ20" s="25"/>
      <c r="AR20" s="16">
        <f>IFERROR(N20/AC20, "N.A.")</f>
        <v>7927.8889144964278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8133020</v>
      </c>
      <c r="C27" s="2"/>
      <c r="D27" s="2">
        <v>1064250</v>
      </c>
      <c r="E27" s="2"/>
      <c r="F27" s="2"/>
      <c r="G27" s="2"/>
      <c r="H27" s="2">
        <v>9474780</v>
      </c>
      <c r="I27" s="2"/>
      <c r="J27" s="2"/>
      <c r="K27" s="2"/>
      <c r="L27" s="1">
        <f>B27+D27+F27+H27+J27</f>
        <v>18672050</v>
      </c>
      <c r="M27" s="13">
        <f>C27+E27+G27+I27+K27</f>
        <v>0</v>
      </c>
      <c r="N27" s="14">
        <f>L27+M27</f>
        <v>18672050</v>
      </c>
      <c r="P27" s="3" t="s">
        <v>12</v>
      </c>
      <c r="Q27" s="2">
        <v>772</v>
      </c>
      <c r="R27" s="2">
        <v>0</v>
      </c>
      <c r="S27" s="2">
        <v>165</v>
      </c>
      <c r="T27" s="2">
        <v>0</v>
      </c>
      <c r="U27" s="2">
        <v>0</v>
      </c>
      <c r="V27" s="2">
        <v>0</v>
      </c>
      <c r="W27" s="2">
        <v>1323</v>
      </c>
      <c r="X27" s="2">
        <v>0</v>
      </c>
      <c r="Y27" s="2">
        <v>0</v>
      </c>
      <c r="Z27" s="2">
        <v>0</v>
      </c>
      <c r="AA27" s="1">
        <f>Q27+S27+U27+W27+Y27</f>
        <v>2260</v>
      </c>
      <c r="AB27" s="13">
        <f>R27+T27+V27+X27+Z27</f>
        <v>0</v>
      </c>
      <c r="AC27" s="14">
        <f>AA27+AB27</f>
        <v>2260</v>
      </c>
      <c r="AE27" s="3" t="s">
        <v>12</v>
      </c>
      <c r="AF27" s="2">
        <f>IFERROR(B27/Q27, "N.A.")</f>
        <v>10535</v>
      </c>
      <c r="AG27" s="2" t="str">
        <f t="shared" ref="AG27:AR31" si="15">IFERROR(C27/R27, "N.A.")</f>
        <v>N.A.</v>
      </c>
      <c r="AH27" s="2">
        <f t="shared" si="15"/>
        <v>6450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7161.5873015873012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8261.9690265486734</v>
      </c>
      <c r="AQ27" s="13" t="str">
        <f t="shared" si="15"/>
        <v>N.A.</v>
      </c>
      <c r="AR27" s="14">
        <f t="shared" si="15"/>
        <v>8261.9690265486734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9700260</v>
      </c>
      <c r="C29" s="2">
        <v>21232149.999999996</v>
      </c>
      <c r="D29" s="2"/>
      <c r="E29" s="2"/>
      <c r="F29" s="2"/>
      <c r="G29" s="2">
        <v>0</v>
      </c>
      <c r="H29" s="2"/>
      <c r="I29" s="2"/>
      <c r="J29" s="2"/>
      <c r="K29" s="2"/>
      <c r="L29" s="1">
        <f t="shared" si="16"/>
        <v>9700260</v>
      </c>
      <c r="M29" s="13">
        <f t="shared" si="16"/>
        <v>21232149.999999996</v>
      </c>
      <c r="N29" s="14">
        <f t="shared" si="17"/>
        <v>30932409.999999996</v>
      </c>
      <c r="P29" s="3" t="s">
        <v>14</v>
      </c>
      <c r="Q29" s="2">
        <v>928</v>
      </c>
      <c r="R29" s="2">
        <v>2691</v>
      </c>
      <c r="S29" s="2">
        <v>0</v>
      </c>
      <c r="T29" s="2">
        <v>0</v>
      </c>
      <c r="U29" s="2">
        <v>0</v>
      </c>
      <c r="V29" s="2">
        <v>166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928</v>
      </c>
      <c r="AB29" s="13">
        <f t="shared" si="18"/>
        <v>2857</v>
      </c>
      <c r="AC29" s="14">
        <f t="shared" si="19"/>
        <v>3785</v>
      </c>
      <c r="AE29" s="3" t="s">
        <v>14</v>
      </c>
      <c r="AF29" s="2">
        <f t="shared" si="20"/>
        <v>10452.866379310344</v>
      </c>
      <c r="AG29" s="2">
        <f t="shared" si="15"/>
        <v>7890.0594574507604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10452.866379310344</v>
      </c>
      <c r="AQ29" s="13">
        <f t="shared" si="15"/>
        <v>7431.6240812040587</v>
      </c>
      <c r="AR29" s="14">
        <f t="shared" si="15"/>
        <v>8172.3672391017162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17833280</v>
      </c>
      <c r="C31" s="2">
        <v>21232149.999999996</v>
      </c>
      <c r="D31" s="2">
        <v>1064250</v>
      </c>
      <c r="E31" s="2"/>
      <c r="F31" s="2"/>
      <c r="G31" s="2">
        <v>0</v>
      </c>
      <c r="H31" s="2">
        <v>9474780</v>
      </c>
      <c r="I31" s="2"/>
      <c r="J31" s="2"/>
      <c r="K31" s="2"/>
      <c r="L31" s="1">
        <f t="shared" ref="L31" si="21">B31+D31+F31+H31+J31</f>
        <v>28372310</v>
      </c>
      <c r="M31" s="13">
        <f t="shared" ref="M31" si="22">C31+E31+G31+I31+K31</f>
        <v>21232149.999999996</v>
      </c>
      <c r="N31" s="21">
        <f t="shared" ref="N31" si="23">L31+M31</f>
        <v>49604460</v>
      </c>
      <c r="P31" s="4" t="s">
        <v>16</v>
      </c>
      <c r="Q31" s="2">
        <v>1700</v>
      </c>
      <c r="R31" s="2">
        <v>2691</v>
      </c>
      <c r="S31" s="2">
        <v>165</v>
      </c>
      <c r="T31" s="2">
        <v>0</v>
      </c>
      <c r="U31" s="2">
        <v>0</v>
      </c>
      <c r="V31" s="2">
        <v>166</v>
      </c>
      <c r="W31" s="2">
        <v>1323</v>
      </c>
      <c r="X31" s="2">
        <v>0</v>
      </c>
      <c r="Y31" s="2">
        <v>0</v>
      </c>
      <c r="Z31" s="2">
        <v>0</v>
      </c>
      <c r="AA31" s="1">
        <f t="shared" ref="AA31" si="24">Q31+S31+U31+W31+Y31</f>
        <v>3188</v>
      </c>
      <c r="AB31" s="13">
        <f t="shared" ref="AB31" si="25">R31+T31+V31+X31+Z31</f>
        <v>2857</v>
      </c>
      <c r="AC31" s="14">
        <f t="shared" ref="AC31" si="26">AA31+AB31</f>
        <v>6045</v>
      </c>
      <c r="AE31" s="4" t="s">
        <v>16</v>
      </c>
      <c r="AF31" s="2">
        <f t="shared" si="20"/>
        <v>10490.164705882353</v>
      </c>
      <c r="AG31" s="2">
        <f t="shared" si="15"/>
        <v>7890.0594574507604</v>
      </c>
      <c r="AH31" s="2">
        <f t="shared" si="15"/>
        <v>6450</v>
      </c>
      <c r="AI31" s="2" t="str">
        <f t="shared" si="15"/>
        <v>N.A.</v>
      </c>
      <c r="AJ31" s="2" t="str">
        <f t="shared" si="15"/>
        <v>N.A.</v>
      </c>
      <c r="AK31" s="2">
        <f t="shared" si="15"/>
        <v>0</v>
      </c>
      <c r="AL31" s="2">
        <f t="shared" si="15"/>
        <v>7161.5873015873012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8899.7208281053954</v>
      </c>
      <c r="AQ31" s="13">
        <f t="shared" ref="AQ31" si="28">IFERROR(M31/AB31, "N.A.")</f>
        <v>7431.6240812040587</v>
      </c>
      <c r="AR31" s="14">
        <f t="shared" ref="AR31" si="29">IFERROR(N31/AC31, "N.A.")</f>
        <v>8205.8660049627797</v>
      </c>
    </row>
    <row r="32" spans="1:44" ht="15" customHeight="1" thickBot="1" x14ac:dyDescent="0.3">
      <c r="A32" s="5" t="s">
        <v>0</v>
      </c>
      <c r="B32" s="44">
        <f>B31+C31</f>
        <v>39065430</v>
      </c>
      <c r="C32" s="45"/>
      <c r="D32" s="44">
        <f>D31+E31</f>
        <v>1064250</v>
      </c>
      <c r="E32" s="45"/>
      <c r="F32" s="44">
        <f>F31+G31</f>
        <v>0</v>
      </c>
      <c r="G32" s="45"/>
      <c r="H32" s="44">
        <f>H31+I31</f>
        <v>9474780</v>
      </c>
      <c r="I32" s="45"/>
      <c r="J32" s="44">
        <f>J31+K31</f>
        <v>0</v>
      </c>
      <c r="K32" s="45"/>
      <c r="L32" s="44">
        <f>L31+M31</f>
        <v>49604460</v>
      </c>
      <c r="M32" s="46"/>
      <c r="N32" s="22">
        <f>B32+D32+F32+H32+J32</f>
        <v>49604460</v>
      </c>
      <c r="P32" s="5" t="s">
        <v>0</v>
      </c>
      <c r="Q32" s="44">
        <f>Q31+R31</f>
        <v>4391</v>
      </c>
      <c r="R32" s="45"/>
      <c r="S32" s="44">
        <f>S31+T31</f>
        <v>165</v>
      </c>
      <c r="T32" s="45"/>
      <c r="U32" s="44">
        <f>U31+V31</f>
        <v>166</v>
      </c>
      <c r="V32" s="45"/>
      <c r="W32" s="44">
        <f>W31+X31</f>
        <v>1323</v>
      </c>
      <c r="X32" s="45"/>
      <c r="Y32" s="44">
        <f>Y31+Z31</f>
        <v>0</v>
      </c>
      <c r="Z32" s="45"/>
      <c r="AA32" s="44">
        <f>AA31+AB31</f>
        <v>6045</v>
      </c>
      <c r="AB32" s="45"/>
      <c r="AC32" s="23">
        <f>Q32+S32+U32+W32+Y32</f>
        <v>6045</v>
      </c>
      <c r="AE32" s="5" t="s">
        <v>0</v>
      </c>
      <c r="AF32" s="24">
        <f>IFERROR(B32/Q32,"N.A.")</f>
        <v>8896.7046230926899</v>
      </c>
      <c r="AG32" s="25"/>
      <c r="AH32" s="24">
        <f>IFERROR(D32/S32,"N.A.")</f>
        <v>6450</v>
      </c>
      <c r="AI32" s="25"/>
      <c r="AJ32" s="24">
        <f>IFERROR(F32/U32,"N.A.")</f>
        <v>0</v>
      </c>
      <c r="AK32" s="25"/>
      <c r="AL32" s="24">
        <f>IFERROR(H32/W32,"N.A.")</f>
        <v>7161.5873015873012</v>
      </c>
      <c r="AM32" s="25"/>
      <c r="AN32" s="24" t="str">
        <f>IFERROR(J32/Y32,"N.A.")</f>
        <v>N.A.</v>
      </c>
      <c r="AO32" s="25"/>
      <c r="AP32" s="24">
        <f>IFERROR(L32/AA32,"N.A.")</f>
        <v>8205.8660049627797</v>
      </c>
      <c r="AQ32" s="25"/>
      <c r="AR32" s="16">
        <f>IFERROR(N32/AC32, "N.A.")</f>
        <v>8205.8660049627797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1277100</v>
      </c>
      <c r="C39" s="2"/>
      <c r="D39" s="2"/>
      <c r="E39" s="2"/>
      <c r="F39" s="2"/>
      <c r="G39" s="2"/>
      <c r="H39" s="2">
        <v>327660</v>
      </c>
      <c r="I39" s="2"/>
      <c r="J39" s="2"/>
      <c r="K39" s="2"/>
      <c r="L39" s="1">
        <f>B39+D39+F39+H39+J39</f>
        <v>1604760</v>
      </c>
      <c r="M39" s="13">
        <f>C39+E39+G39+I39+K39</f>
        <v>0</v>
      </c>
      <c r="N39" s="14">
        <f>L39+M39</f>
        <v>1604760</v>
      </c>
      <c r="P39" s="3" t="s">
        <v>12</v>
      </c>
      <c r="Q39" s="2">
        <v>165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254</v>
      </c>
      <c r="X39" s="2">
        <v>0</v>
      </c>
      <c r="Y39" s="2">
        <v>0</v>
      </c>
      <c r="Z39" s="2">
        <v>0</v>
      </c>
      <c r="AA39" s="1">
        <f>Q39+S39+U39+W39+Y39</f>
        <v>419</v>
      </c>
      <c r="AB39" s="13">
        <f>R39+T39+V39+X39+Z39</f>
        <v>0</v>
      </c>
      <c r="AC39" s="14">
        <f>AA39+AB39</f>
        <v>419</v>
      </c>
      <c r="AE39" s="3" t="s">
        <v>12</v>
      </c>
      <c r="AF39" s="2">
        <f>IFERROR(B39/Q39, "N.A.")</f>
        <v>7740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1290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3829.9761336515512</v>
      </c>
      <c r="AQ39" s="13" t="str">
        <f t="shared" si="30"/>
        <v>N.A.</v>
      </c>
      <c r="AR39" s="14">
        <f t="shared" si="30"/>
        <v>3829.9761336515512</v>
      </c>
    </row>
    <row r="40" spans="1:44" ht="15" customHeight="1" thickBot="1" x14ac:dyDescent="0.3">
      <c r="A40" s="3" t="s">
        <v>13</v>
      </c>
      <c r="B40" s="2">
        <v>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429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429</v>
      </c>
      <c r="AB40" s="13">
        <f t="shared" si="33"/>
        <v>0</v>
      </c>
      <c r="AC40" s="14">
        <f t="shared" ref="AC40:AC42" si="34">AA40+AB40</f>
        <v>429</v>
      </c>
      <c r="AE40" s="3" t="s">
        <v>13</v>
      </c>
      <c r="AF40" s="2">
        <f t="shared" ref="AF40:AF43" si="35">IFERROR(B40/Q40, "N.A.")</f>
        <v>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0</v>
      </c>
      <c r="AQ40" s="13" t="str">
        <f t="shared" si="30"/>
        <v>N.A.</v>
      </c>
      <c r="AR40" s="14">
        <f t="shared" si="30"/>
        <v>0</v>
      </c>
    </row>
    <row r="41" spans="1:44" ht="15" customHeight="1" thickBot="1" x14ac:dyDescent="0.3">
      <c r="A41" s="3" t="s">
        <v>14</v>
      </c>
      <c r="B41" s="2"/>
      <c r="C41" s="2">
        <v>17589000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17589000</v>
      </c>
      <c r="N41" s="14">
        <f t="shared" si="32"/>
        <v>17589000</v>
      </c>
      <c r="P41" s="3" t="s">
        <v>14</v>
      </c>
      <c r="Q41" s="2">
        <v>0</v>
      </c>
      <c r="R41" s="2">
        <v>1785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1785</v>
      </c>
      <c r="AC41" s="14">
        <f t="shared" si="34"/>
        <v>1785</v>
      </c>
      <c r="AE41" s="3" t="s">
        <v>14</v>
      </c>
      <c r="AF41" s="2" t="str">
        <f t="shared" si="35"/>
        <v>N.A.</v>
      </c>
      <c r="AG41" s="2">
        <f t="shared" si="30"/>
        <v>9853.7815126050427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9853.7815126050427</v>
      </c>
      <c r="AR41" s="14">
        <f t="shared" si="30"/>
        <v>9853.7815126050427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1277100</v>
      </c>
      <c r="C43" s="2">
        <v>17589000</v>
      </c>
      <c r="D43" s="2"/>
      <c r="E43" s="2"/>
      <c r="F43" s="2"/>
      <c r="G43" s="2"/>
      <c r="H43" s="2">
        <v>327660</v>
      </c>
      <c r="I43" s="2"/>
      <c r="J43" s="2"/>
      <c r="K43" s="2"/>
      <c r="L43" s="1">
        <f t="shared" ref="L43" si="36">B43+D43+F43+H43+J43</f>
        <v>1604760</v>
      </c>
      <c r="M43" s="13">
        <f t="shared" ref="M43" si="37">C43+E43+G43+I43+K43</f>
        <v>17589000</v>
      </c>
      <c r="N43" s="21">
        <f t="shared" ref="N43" si="38">L43+M43</f>
        <v>19193760</v>
      </c>
      <c r="P43" s="4" t="s">
        <v>16</v>
      </c>
      <c r="Q43" s="2">
        <v>594</v>
      </c>
      <c r="R43" s="2">
        <v>1785</v>
      </c>
      <c r="S43" s="2">
        <v>0</v>
      </c>
      <c r="T43" s="2">
        <v>0</v>
      </c>
      <c r="U43" s="2">
        <v>0</v>
      </c>
      <c r="V43" s="2">
        <v>0</v>
      </c>
      <c r="W43" s="2">
        <v>254</v>
      </c>
      <c r="X43" s="2">
        <v>0</v>
      </c>
      <c r="Y43" s="2">
        <v>0</v>
      </c>
      <c r="Z43" s="2">
        <v>0</v>
      </c>
      <c r="AA43" s="1">
        <f t="shared" ref="AA43" si="39">Q43+S43+U43+W43+Y43</f>
        <v>848</v>
      </c>
      <c r="AB43" s="13">
        <f t="shared" ref="AB43" si="40">R43+T43+V43+X43+Z43</f>
        <v>1785</v>
      </c>
      <c r="AC43" s="21">
        <f t="shared" ref="AC43" si="41">AA43+AB43</f>
        <v>2633</v>
      </c>
      <c r="AE43" s="4" t="s">
        <v>16</v>
      </c>
      <c r="AF43" s="2">
        <f t="shared" si="35"/>
        <v>2150</v>
      </c>
      <c r="AG43" s="2">
        <f t="shared" si="30"/>
        <v>9853.7815126050427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1290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1892.4056603773586</v>
      </c>
      <c r="AQ43" s="13">
        <f t="shared" ref="AQ43" si="43">IFERROR(M43/AB43, "N.A.")</f>
        <v>9853.7815126050427</v>
      </c>
      <c r="AR43" s="14">
        <f t="shared" ref="AR43" si="44">IFERROR(N43/AC43, "N.A.")</f>
        <v>7289.6923661222936</v>
      </c>
    </row>
    <row r="44" spans="1:44" ht="15" customHeight="1" thickBot="1" x14ac:dyDescent="0.3">
      <c r="A44" s="5" t="s">
        <v>0</v>
      </c>
      <c r="B44" s="44">
        <f>B43+C43</f>
        <v>18866100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327660</v>
      </c>
      <c r="I44" s="45"/>
      <c r="J44" s="44">
        <f>J43+K43</f>
        <v>0</v>
      </c>
      <c r="K44" s="45"/>
      <c r="L44" s="44">
        <f>L43+M43</f>
        <v>19193760</v>
      </c>
      <c r="M44" s="46"/>
      <c r="N44" s="22">
        <f>B44+D44+F44+H44+J44</f>
        <v>19193760</v>
      </c>
      <c r="P44" s="5" t="s">
        <v>0</v>
      </c>
      <c r="Q44" s="44">
        <f>Q43+R43</f>
        <v>2379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254</v>
      </c>
      <c r="X44" s="45"/>
      <c r="Y44" s="44">
        <f>Y43+Z43</f>
        <v>0</v>
      </c>
      <c r="Z44" s="45"/>
      <c r="AA44" s="44">
        <f>AA43+AB43</f>
        <v>2633</v>
      </c>
      <c r="AB44" s="46"/>
      <c r="AC44" s="22">
        <f>Q44+S44+U44+W44+Y44</f>
        <v>2633</v>
      </c>
      <c r="AE44" s="5" t="s">
        <v>0</v>
      </c>
      <c r="AF44" s="24">
        <f>IFERROR(B44/Q44,"N.A.")</f>
        <v>7930.2648171500632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1290</v>
      </c>
      <c r="AM44" s="25"/>
      <c r="AN44" s="24" t="str">
        <f>IFERROR(J44/Y44,"N.A.")</f>
        <v>N.A.</v>
      </c>
      <c r="AO44" s="25"/>
      <c r="AP44" s="24">
        <f>IFERROR(L44/AA44,"N.A.")</f>
        <v>7289.6923661222936</v>
      </c>
      <c r="AQ44" s="25"/>
      <c r="AR44" s="16">
        <f>IFERROR(N44/AC44, "N.A.")</f>
        <v>7289.6923661222936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27090724</v>
      </c>
      <c r="C15" s="2"/>
      <c r="D15" s="2">
        <v>14887200</v>
      </c>
      <c r="E15" s="2"/>
      <c r="F15" s="2">
        <v>24288510.000000004</v>
      </c>
      <c r="G15" s="2"/>
      <c r="H15" s="2">
        <v>79684479.00000003</v>
      </c>
      <c r="I15" s="2"/>
      <c r="J15" s="2">
        <v>0</v>
      </c>
      <c r="K15" s="2"/>
      <c r="L15" s="1">
        <f>B15+D15+F15+H15+J15</f>
        <v>145950913.00000003</v>
      </c>
      <c r="M15" s="13">
        <f>C15+E15+G15+I15+K15</f>
        <v>0</v>
      </c>
      <c r="N15" s="14">
        <f>L15+M15</f>
        <v>145950913.00000003</v>
      </c>
      <c r="P15" s="3" t="s">
        <v>12</v>
      </c>
      <c r="Q15" s="2">
        <v>4777</v>
      </c>
      <c r="R15" s="2">
        <v>0</v>
      </c>
      <c r="S15" s="2">
        <v>1838</v>
      </c>
      <c r="T15" s="2">
        <v>0</v>
      </c>
      <c r="U15" s="2">
        <v>3313</v>
      </c>
      <c r="V15" s="2">
        <v>0</v>
      </c>
      <c r="W15" s="2">
        <v>18668</v>
      </c>
      <c r="X15" s="2">
        <v>0</v>
      </c>
      <c r="Y15" s="2">
        <v>5032</v>
      </c>
      <c r="Z15" s="2">
        <v>0</v>
      </c>
      <c r="AA15" s="1">
        <f>Q15+S15+U15+W15+Y15</f>
        <v>33628</v>
      </c>
      <c r="AB15" s="13">
        <f>R15+T15+V15+X15+Z15</f>
        <v>0</v>
      </c>
      <c r="AC15" s="14">
        <f>AA15+AB15</f>
        <v>33628</v>
      </c>
      <c r="AE15" s="3" t="s">
        <v>12</v>
      </c>
      <c r="AF15" s="2">
        <f>IFERROR(B15/Q15, "N.A.")</f>
        <v>5671.0747330960858</v>
      </c>
      <c r="AG15" s="2" t="str">
        <f t="shared" ref="AG15:AR19" si="0">IFERROR(C15/R15, "N.A.")</f>
        <v>N.A.</v>
      </c>
      <c r="AH15" s="2">
        <f t="shared" si="0"/>
        <v>8099.6735582154515</v>
      </c>
      <c r="AI15" s="2" t="str">
        <f t="shared" si="0"/>
        <v>N.A.</v>
      </c>
      <c r="AJ15" s="2">
        <f t="shared" si="0"/>
        <v>7331.273769996983</v>
      </c>
      <c r="AK15" s="2" t="str">
        <f t="shared" si="0"/>
        <v>N.A.</v>
      </c>
      <c r="AL15" s="2">
        <f t="shared" si="0"/>
        <v>4268.5064816798813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4340.160372308791</v>
      </c>
      <c r="AQ15" s="13" t="str">
        <f t="shared" si="0"/>
        <v>N.A.</v>
      </c>
      <c r="AR15" s="14">
        <f t="shared" si="0"/>
        <v>4340.160372308791</v>
      </c>
    </row>
    <row r="16" spans="1:44" ht="15" customHeight="1" thickBot="1" x14ac:dyDescent="0.3">
      <c r="A16" s="3" t="s">
        <v>13</v>
      </c>
      <c r="B16" s="2">
        <v>18317919.999999996</v>
      </c>
      <c r="C16" s="2">
        <v>2370000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18317919.999999996</v>
      </c>
      <c r="M16" s="13">
        <f t="shared" si="1"/>
        <v>2370000</v>
      </c>
      <c r="N16" s="14">
        <f t="shared" ref="N16:N18" si="2">L16+M16</f>
        <v>20687919.999999996</v>
      </c>
      <c r="P16" s="3" t="s">
        <v>13</v>
      </c>
      <c r="Q16" s="2">
        <v>5252</v>
      </c>
      <c r="R16" s="2">
        <v>237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5252</v>
      </c>
      <c r="AB16" s="13">
        <f t="shared" si="3"/>
        <v>237</v>
      </c>
      <c r="AC16" s="14">
        <f t="shared" ref="AC16:AC18" si="4">AA16+AB16</f>
        <v>5489</v>
      </c>
      <c r="AE16" s="3" t="s">
        <v>13</v>
      </c>
      <c r="AF16" s="2">
        <f t="shared" ref="AF16:AF19" si="5">IFERROR(B16/Q16, "N.A.")</f>
        <v>3487.798933739527</v>
      </c>
      <c r="AG16" s="2">
        <f t="shared" si="0"/>
        <v>10000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3487.798933739527</v>
      </c>
      <c r="AQ16" s="13">
        <f t="shared" si="0"/>
        <v>10000</v>
      </c>
      <c r="AR16" s="14">
        <f t="shared" si="0"/>
        <v>3768.9779559118228</v>
      </c>
    </row>
    <row r="17" spans="1:44" ht="15" customHeight="1" thickBot="1" x14ac:dyDescent="0.3">
      <c r="A17" s="3" t="s">
        <v>14</v>
      </c>
      <c r="B17" s="2">
        <v>112631777.99999999</v>
      </c>
      <c r="C17" s="2">
        <v>540066438.00000024</v>
      </c>
      <c r="D17" s="2">
        <v>9104547</v>
      </c>
      <c r="E17" s="2">
        <v>1848000</v>
      </c>
      <c r="F17" s="2"/>
      <c r="G17" s="2">
        <v>38324300</v>
      </c>
      <c r="H17" s="2"/>
      <c r="I17" s="2">
        <v>29019060.000000004</v>
      </c>
      <c r="J17" s="2">
        <v>0</v>
      </c>
      <c r="K17" s="2"/>
      <c r="L17" s="1">
        <f t="shared" si="1"/>
        <v>121736324.99999999</v>
      </c>
      <c r="M17" s="13">
        <f t="shared" si="1"/>
        <v>609257798.00000024</v>
      </c>
      <c r="N17" s="14">
        <f t="shared" si="2"/>
        <v>730994123.00000024</v>
      </c>
      <c r="P17" s="3" t="s">
        <v>14</v>
      </c>
      <c r="Q17" s="2">
        <v>21801</v>
      </c>
      <c r="R17" s="2">
        <v>63270</v>
      </c>
      <c r="S17" s="2">
        <v>1819</v>
      </c>
      <c r="T17" s="2">
        <v>154</v>
      </c>
      <c r="U17" s="2">
        <v>0</v>
      </c>
      <c r="V17" s="2">
        <v>5158</v>
      </c>
      <c r="W17" s="2">
        <v>0</v>
      </c>
      <c r="X17" s="2">
        <v>6146</v>
      </c>
      <c r="Y17" s="2">
        <v>4746</v>
      </c>
      <c r="Z17" s="2">
        <v>0</v>
      </c>
      <c r="AA17" s="1">
        <f t="shared" si="3"/>
        <v>28366</v>
      </c>
      <c r="AB17" s="13">
        <f t="shared" si="3"/>
        <v>74728</v>
      </c>
      <c r="AC17" s="14">
        <f t="shared" si="4"/>
        <v>103094</v>
      </c>
      <c r="AE17" s="3" t="s">
        <v>14</v>
      </c>
      <c r="AF17" s="2">
        <f t="shared" si="5"/>
        <v>5166.3583321865963</v>
      </c>
      <c r="AG17" s="2">
        <f t="shared" si="0"/>
        <v>8535.9007112375566</v>
      </c>
      <c r="AH17" s="2">
        <f t="shared" si="0"/>
        <v>5005.2484881803184</v>
      </c>
      <c r="AI17" s="2">
        <f t="shared" si="0"/>
        <v>12000</v>
      </c>
      <c r="AJ17" s="2" t="str">
        <f t="shared" si="0"/>
        <v>N.A.</v>
      </c>
      <c r="AK17" s="2">
        <f t="shared" si="0"/>
        <v>7430.0697944939902</v>
      </c>
      <c r="AL17" s="2" t="str">
        <f t="shared" si="0"/>
        <v>N.A.</v>
      </c>
      <c r="AM17" s="2">
        <f t="shared" si="0"/>
        <v>4721.6173120728936</v>
      </c>
      <c r="AN17" s="2">
        <f t="shared" si="0"/>
        <v>0</v>
      </c>
      <c r="AO17" s="2" t="str">
        <f t="shared" si="0"/>
        <v>N.A.</v>
      </c>
      <c r="AP17" s="15">
        <f t="shared" si="0"/>
        <v>4291.6281816258897</v>
      </c>
      <c r="AQ17" s="13">
        <f t="shared" si="0"/>
        <v>8153.0055400920701</v>
      </c>
      <c r="AR17" s="14">
        <f t="shared" si="0"/>
        <v>7090.5593244999736</v>
      </c>
    </row>
    <row r="18" spans="1:44" ht="15" customHeight="1" thickBot="1" x14ac:dyDescent="0.3">
      <c r="A18" s="3" t="s">
        <v>15</v>
      </c>
      <c r="B18" s="2">
        <v>21883891</v>
      </c>
      <c r="C18" s="2">
        <v>340560</v>
      </c>
      <c r="D18" s="2">
        <v>1366755</v>
      </c>
      <c r="E18" s="2"/>
      <c r="F18" s="2"/>
      <c r="G18" s="2">
        <v>12873722</v>
      </c>
      <c r="H18" s="2">
        <v>12070602.999999994</v>
      </c>
      <c r="I18" s="2"/>
      <c r="J18" s="2">
        <v>0</v>
      </c>
      <c r="K18" s="2"/>
      <c r="L18" s="1">
        <f t="shared" si="1"/>
        <v>35321248.999999993</v>
      </c>
      <c r="M18" s="13">
        <f t="shared" si="1"/>
        <v>13214282</v>
      </c>
      <c r="N18" s="14">
        <f t="shared" si="2"/>
        <v>48535530.999999993</v>
      </c>
      <c r="P18" s="3" t="s">
        <v>15</v>
      </c>
      <c r="Q18" s="2">
        <v>6524</v>
      </c>
      <c r="R18" s="2">
        <v>132</v>
      </c>
      <c r="S18" s="2">
        <v>326</v>
      </c>
      <c r="T18" s="2">
        <v>0</v>
      </c>
      <c r="U18" s="2">
        <v>0</v>
      </c>
      <c r="V18" s="2">
        <v>3784</v>
      </c>
      <c r="W18" s="2">
        <v>5503</v>
      </c>
      <c r="X18" s="2">
        <v>0</v>
      </c>
      <c r="Y18" s="2">
        <v>1420</v>
      </c>
      <c r="Z18" s="2">
        <v>0</v>
      </c>
      <c r="AA18" s="1">
        <f t="shared" si="3"/>
        <v>13773</v>
      </c>
      <c r="AB18" s="13">
        <f t="shared" si="3"/>
        <v>3916</v>
      </c>
      <c r="AC18" s="21">
        <f t="shared" si="4"/>
        <v>17689</v>
      </c>
      <c r="AE18" s="3" t="s">
        <v>15</v>
      </c>
      <c r="AF18" s="2">
        <f t="shared" si="5"/>
        <v>3354.3671060698957</v>
      </c>
      <c r="AG18" s="2">
        <f t="shared" si="0"/>
        <v>2580</v>
      </c>
      <c r="AH18" s="2">
        <f t="shared" si="0"/>
        <v>4192.5</v>
      </c>
      <c r="AI18" s="2" t="str">
        <f t="shared" si="0"/>
        <v>N.A.</v>
      </c>
      <c r="AJ18" s="2" t="str">
        <f t="shared" si="0"/>
        <v>N.A.</v>
      </c>
      <c r="AK18" s="2">
        <f t="shared" si="0"/>
        <v>3402.1464059196619</v>
      </c>
      <c r="AL18" s="2">
        <f t="shared" si="0"/>
        <v>2193.4586589133191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2564.528352573876</v>
      </c>
      <c r="AQ18" s="13">
        <f t="shared" si="0"/>
        <v>3374.4336057201226</v>
      </c>
      <c r="AR18" s="14">
        <f t="shared" si="0"/>
        <v>2743.8255978291591</v>
      </c>
    </row>
    <row r="19" spans="1:44" ht="15" customHeight="1" thickBot="1" x14ac:dyDescent="0.3">
      <c r="A19" s="4" t="s">
        <v>16</v>
      </c>
      <c r="B19" s="2">
        <v>179924312.99999985</v>
      </c>
      <c r="C19" s="2">
        <v>542776998.00000012</v>
      </c>
      <c r="D19" s="2">
        <v>25358501.999999996</v>
      </c>
      <c r="E19" s="2">
        <v>1848000</v>
      </c>
      <c r="F19" s="2">
        <v>24288510.000000004</v>
      </c>
      <c r="G19" s="2">
        <v>51198021.999999993</v>
      </c>
      <c r="H19" s="2">
        <v>91755082</v>
      </c>
      <c r="I19" s="2">
        <v>29019060.000000004</v>
      </c>
      <c r="J19" s="2">
        <v>0</v>
      </c>
      <c r="K19" s="2"/>
      <c r="L19" s="1">
        <f t="shared" ref="L19" si="6">B19+D19+F19+H19+J19</f>
        <v>321326406.99999988</v>
      </c>
      <c r="M19" s="13">
        <f t="shared" ref="M19" si="7">C19+E19+G19+I19+K19</f>
        <v>624842080.00000012</v>
      </c>
      <c r="N19" s="21">
        <f t="shared" ref="N19" si="8">L19+M19</f>
        <v>946168487</v>
      </c>
      <c r="P19" s="4" t="s">
        <v>16</v>
      </c>
      <c r="Q19" s="2">
        <v>38354</v>
      </c>
      <c r="R19" s="2">
        <v>63639</v>
      </c>
      <c r="S19" s="2">
        <v>3983</v>
      </c>
      <c r="T19" s="2">
        <v>154</v>
      </c>
      <c r="U19" s="2">
        <v>3313</v>
      </c>
      <c r="V19" s="2">
        <v>8942</v>
      </c>
      <c r="W19" s="2">
        <v>24171</v>
      </c>
      <c r="X19" s="2">
        <v>6146</v>
      </c>
      <c r="Y19" s="2">
        <v>11198</v>
      </c>
      <c r="Z19" s="2">
        <v>0</v>
      </c>
      <c r="AA19" s="1">
        <f t="shared" ref="AA19" si="9">Q19+S19+U19+W19+Y19</f>
        <v>81019</v>
      </c>
      <c r="AB19" s="13">
        <f t="shared" ref="AB19" si="10">R19+T19+V19+X19+Z19</f>
        <v>78881</v>
      </c>
      <c r="AC19" s="14">
        <f t="shared" ref="AC19" si="11">AA19+AB19</f>
        <v>159900</v>
      </c>
      <c r="AE19" s="4" t="s">
        <v>16</v>
      </c>
      <c r="AF19" s="2">
        <f t="shared" si="5"/>
        <v>4691.1485894561156</v>
      </c>
      <c r="AG19" s="2">
        <f t="shared" si="0"/>
        <v>8528.9994814500569</v>
      </c>
      <c r="AH19" s="2">
        <f t="shared" si="0"/>
        <v>6366.6839066030625</v>
      </c>
      <c r="AI19" s="2">
        <f t="shared" si="0"/>
        <v>12000</v>
      </c>
      <c r="AJ19" s="2">
        <f t="shared" si="0"/>
        <v>7331.273769996983</v>
      </c>
      <c r="AK19" s="2">
        <f t="shared" si="0"/>
        <v>5725.5672109147836</v>
      </c>
      <c r="AL19" s="2">
        <f t="shared" si="0"/>
        <v>3796.0813371395475</v>
      </c>
      <c r="AM19" s="2">
        <f t="shared" si="0"/>
        <v>4721.6173120728936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3966.0623680864969</v>
      </c>
      <c r="AQ19" s="13">
        <f t="shared" ref="AQ19" si="13">IFERROR(M19/AB19, "N.A.")</f>
        <v>7921.3255410048059</v>
      </c>
      <c r="AR19" s="14">
        <f t="shared" ref="AR19" si="14">IFERROR(N19/AC19, "N.A.")</f>
        <v>5917.2513258286426</v>
      </c>
    </row>
    <row r="20" spans="1:44" ht="15" customHeight="1" thickBot="1" x14ac:dyDescent="0.3">
      <c r="A20" s="5" t="s">
        <v>0</v>
      </c>
      <c r="B20" s="44">
        <f>B19+C19</f>
        <v>722701311</v>
      </c>
      <c r="C20" s="45"/>
      <c r="D20" s="44">
        <f>D19+E19</f>
        <v>27206501.999999996</v>
      </c>
      <c r="E20" s="45"/>
      <c r="F20" s="44">
        <f>F19+G19</f>
        <v>75486532</v>
      </c>
      <c r="G20" s="45"/>
      <c r="H20" s="44">
        <f>H19+I19</f>
        <v>120774142</v>
      </c>
      <c r="I20" s="45"/>
      <c r="J20" s="44">
        <f>J19+K19</f>
        <v>0</v>
      </c>
      <c r="K20" s="45"/>
      <c r="L20" s="44">
        <f>L19+M19</f>
        <v>946168487</v>
      </c>
      <c r="M20" s="46"/>
      <c r="N20" s="22">
        <f>B20+D20+F20+H20+J20</f>
        <v>946168487</v>
      </c>
      <c r="P20" s="5" t="s">
        <v>0</v>
      </c>
      <c r="Q20" s="44">
        <f>Q19+R19</f>
        <v>101993</v>
      </c>
      <c r="R20" s="45"/>
      <c r="S20" s="44">
        <f>S19+T19</f>
        <v>4137</v>
      </c>
      <c r="T20" s="45"/>
      <c r="U20" s="44">
        <f>U19+V19</f>
        <v>12255</v>
      </c>
      <c r="V20" s="45"/>
      <c r="W20" s="44">
        <f>W19+X19</f>
        <v>30317</v>
      </c>
      <c r="X20" s="45"/>
      <c r="Y20" s="44">
        <f>Y19+Z19</f>
        <v>11198</v>
      </c>
      <c r="Z20" s="45"/>
      <c r="AA20" s="44">
        <f>AA19+AB19</f>
        <v>159900</v>
      </c>
      <c r="AB20" s="45"/>
      <c r="AC20" s="23">
        <f>Q20+S20+U20+W20+Y20</f>
        <v>159900</v>
      </c>
      <c r="AE20" s="5" t="s">
        <v>0</v>
      </c>
      <c r="AF20" s="24">
        <f>IFERROR(B20/Q20,"N.A.")</f>
        <v>7085.7932505171921</v>
      </c>
      <c r="AG20" s="25"/>
      <c r="AH20" s="24">
        <f>IFERROR(D20/S20,"N.A.")</f>
        <v>6576.3843364757058</v>
      </c>
      <c r="AI20" s="25"/>
      <c r="AJ20" s="24">
        <f>IFERROR(F20/U20,"N.A.")</f>
        <v>6159.6517339861284</v>
      </c>
      <c r="AK20" s="25"/>
      <c r="AL20" s="24">
        <f>IFERROR(H20/W20,"N.A.")</f>
        <v>3983.7101955998287</v>
      </c>
      <c r="AM20" s="25"/>
      <c r="AN20" s="24">
        <f>IFERROR(J20/Y20,"N.A.")</f>
        <v>0</v>
      </c>
      <c r="AO20" s="25"/>
      <c r="AP20" s="24">
        <f>IFERROR(L20/AA20,"N.A.")</f>
        <v>5917.2513258286426</v>
      </c>
      <c r="AQ20" s="25"/>
      <c r="AR20" s="16">
        <f>IFERROR(N20/AC20, "N.A.")</f>
        <v>5917.2513258286426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20893908.000000004</v>
      </c>
      <c r="C27" s="2"/>
      <c r="D27" s="2">
        <v>14887200</v>
      </c>
      <c r="E27" s="2"/>
      <c r="F27" s="2">
        <v>22792970</v>
      </c>
      <c r="G27" s="2"/>
      <c r="H27" s="2">
        <v>51540634.999999993</v>
      </c>
      <c r="I27" s="2"/>
      <c r="J27" s="2">
        <v>0</v>
      </c>
      <c r="K27" s="2"/>
      <c r="L27" s="1">
        <f>B27+D27+F27+H27+J27</f>
        <v>110114713</v>
      </c>
      <c r="M27" s="13">
        <f>C27+E27+G27+I27+K27</f>
        <v>0</v>
      </c>
      <c r="N27" s="14">
        <f>L27+M27</f>
        <v>110114713</v>
      </c>
      <c r="P27" s="3" t="s">
        <v>12</v>
      </c>
      <c r="Q27" s="2">
        <v>2926</v>
      </c>
      <c r="R27" s="2">
        <v>0</v>
      </c>
      <c r="S27" s="2">
        <v>1838</v>
      </c>
      <c r="T27" s="2">
        <v>0</v>
      </c>
      <c r="U27" s="2">
        <v>2756</v>
      </c>
      <c r="V27" s="2">
        <v>0</v>
      </c>
      <c r="W27" s="2">
        <v>9455</v>
      </c>
      <c r="X27" s="2">
        <v>0</v>
      </c>
      <c r="Y27" s="2">
        <v>1655</v>
      </c>
      <c r="Z27" s="2">
        <v>0</v>
      </c>
      <c r="AA27" s="1">
        <f>Q27+S27+U27+W27+Y27</f>
        <v>18630</v>
      </c>
      <c r="AB27" s="13">
        <f>R27+T27+V27+X27+Z27</f>
        <v>0</v>
      </c>
      <c r="AC27" s="14">
        <f>AA27+AB27</f>
        <v>18630</v>
      </c>
      <c r="AE27" s="3" t="s">
        <v>12</v>
      </c>
      <c r="AF27" s="2">
        <f>IFERROR(B27/Q27, "N.A.")</f>
        <v>7140.7751196172258</v>
      </c>
      <c r="AG27" s="2" t="str">
        <f t="shared" ref="AG27:AR31" si="15">IFERROR(C27/R27, "N.A.")</f>
        <v>N.A.</v>
      </c>
      <c r="AH27" s="2">
        <f t="shared" si="15"/>
        <v>8099.6735582154515</v>
      </c>
      <c r="AI27" s="2" t="str">
        <f t="shared" si="15"/>
        <v>N.A.</v>
      </c>
      <c r="AJ27" s="2">
        <f t="shared" si="15"/>
        <v>8270.3084179970974</v>
      </c>
      <c r="AK27" s="2" t="str">
        <f t="shared" si="15"/>
        <v>N.A.</v>
      </c>
      <c r="AL27" s="2">
        <f t="shared" si="15"/>
        <v>5451.1512427287144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5910.6126140633387</v>
      </c>
      <c r="AQ27" s="13" t="str">
        <f t="shared" si="15"/>
        <v>N.A.</v>
      </c>
      <c r="AR27" s="14">
        <f t="shared" si="15"/>
        <v>5910.6126140633387</v>
      </c>
    </row>
    <row r="28" spans="1:44" ht="15" customHeight="1" thickBot="1" x14ac:dyDescent="0.3">
      <c r="A28" s="3" t="s">
        <v>13</v>
      </c>
      <c r="B28" s="2">
        <v>547820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547820</v>
      </c>
      <c r="M28" s="13">
        <f t="shared" si="16"/>
        <v>0</v>
      </c>
      <c r="N28" s="14">
        <f t="shared" ref="N28:N30" si="17">L28+M28</f>
        <v>547820</v>
      </c>
      <c r="P28" s="3" t="s">
        <v>13</v>
      </c>
      <c r="Q28" s="2">
        <v>182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182</v>
      </c>
      <c r="AB28" s="13">
        <f t="shared" si="18"/>
        <v>0</v>
      </c>
      <c r="AC28" s="14">
        <f t="shared" ref="AC28:AC30" si="19">AA28+AB28</f>
        <v>182</v>
      </c>
      <c r="AE28" s="3" t="s">
        <v>13</v>
      </c>
      <c r="AF28" s="2">
        <f t="shared" ref="AF28:AF31" si="20">IFERROR(B28/Q28, "N.A.")</f>
        <v>3010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3010</v>
      </c>
      <c r="AQ28" s="13" t="str">
        <f t="shared" si="15"/>
        <v>N.A.</v>
      </c>
      <c r="AR28" s="14">
        <f t="shared" si="15"/>
        <v>3010</v>
      </c>
    </row>
    <row r="29" spans="1:44" ht="15" customHeight="1" thickBot="1" x14ac:dyDescent="0.3">
      <c r="A29" s="3" t="s">
        <v>14</v>
      </c>
      <c r="B29" s="2">
        <v>69991420</v>
      </c>
      <c r="C29" s="2">
        <v>372867098.00000012</v>
      </c>
      <c r="D29" s="2">
        <v>8357265.0000000009</v>
      </c>
      <c r="E29" s="2"/>
      <c r="F29" s="2"/>
      <c r="G29" s="2">
        <v>16318499.999999996</v>
      </c>
      <c r="H29" s="2"/>
      <c r="I29" s="2">
        <v>23224400.000000004</v>
      </c>
      <c r="J29" s="2">
        <v>0</v>
      </c>
      <c r="K29" s="2"/>
      <c r="L29" s="1">
        <f t="shared" si="16"/>
        <v>78348685</v>
      </c>
      <c r="M29" s="13">
        <f t="shared" si="16"/>
        <v>412409998.00000012</v>
      </c>
      <c r="N29" s="14">
        <f t="shared" si="17"/>
        <v>490758683.00000012</v>
      </c>
      <c r="P29" s="3" t="s">
        <v>14</v>
      </c>
      <c r="Q29" s="2">
        <v>11890</v>
      </c>
      <c r="R29" s="2">
        <v>39780</v>
      </c>
      <c r="S29" s="2">
        <v>1550</v>
      </c>
      <c r="T29" s="2">
        <v>0</v>
      </c>
      <c r="U29" s="2">
        <v>0</v>
      </c>
      <c r="V29" s="2">
        <v>3342</v>
      </c>
      <c r="W29" s="2">
        <v>0</v>
      </c>
      <c r="X29" s="2">
        <v>4200</v>
      </c>
      <c r="Y29" s="2">
        <v>724</v>
      </c>
      <c r="Z29" s="2">
        <v>0</v>
      </c>
      <c r="AA29" s="1">
        <f t="shared" si="18"/>
        <v>14164</v>
      </c>
      <c r="AB29" s="13">
        <f t="shared" si="18"/>
        <v>47322</v>
      </c>
      <c r="AC29" s="14">
        <f t="shared" si="19"/>
        <v>61486</v>
      </c>
      <c r="AE29" s="3" t="s">
        <v>14</v>
      </c>
      <c r="AF29" s="2">
        <f t="shared" si="20"/>
        <v>5886.5786375105126</v>
      </c>
      <c r="AG29" s="2">
        <f t="shared" si="15"/>
        <v>9373.230216189042</v>
      </c>
      <c r="AH29" s="2">
        <f t="shared" si="15"/>
        <v>5391.7838709677426</v>
      </c>
      <c r="AI29" s="2" t="str">
        <f t="shared" si="15"/>
        <v>N.A.</v>
      </c>
      <c r="AJ29" s="2" t="str">
        <f t="shared" si="15"/>
        <v>N.A.</v>
      </c>
      <c r="AK29" s="2">
        <f t="shared" si="15"/>
        <v>4882.8545780969471</v>
      </c>
      <c r="AL29" s="2" t="str">
        <f t="shared" si="15"/>
        <v>N.A.</v>
      </c>
      <c r="AM29" s="2">
        <f t="shared" si="15"/>
        <v>5529.6190476190486</v>
      </c>
      <c r="AN29" s="2">
        <f t="shared" si="15"/>
        <v>0</v>
      </c>
      <c r="AO29" s="2" t="str">
        <f t="shared" si="15"/>
        <v>N.A.</v>
      </c>
      <c r="AP29" s="15">
        <f t="shared" si="15"/>
        <v>5531.5366421914714</v>
      </c>
      <c r="AQ29" s="13">
        <f t="shared" si="15"/>
        <v>8714.973965597399</v>
      </c>
      <c r="AR29" s="14">
        <f t="shared" si="15"/>
        <v>7981.6329408320616</v>
      </c>
    </row>
    <row r="30" spans="1:44" ht="15" customHeight="1" thickBot="1" x14ac:dyDescent="0.3">
      <c r="A30" s="3" t="s">
        <v>15</v>
      </c>
      <c r="B30" s="2">
        <v>21883891</v>
      </c>
      <c r="C30" s="2"/>
      <c r="D30" s="2">
        <v>1366755</v>
      </c>
      <c r="E30" s="2"/>
      <c r="F30" s="2"/>
      <c r="G30" s="2">
        <v>9747574.0000000019</v>
      </c>
      <c r="H30" s="2">
        <v>10838202.999999998</v>
      </c>
      <c r="I30" s="2"/>
      <c r="J30" s="2">
        <v>0</v>
      </c>
      <c r="K30" s="2"/>
      <c r="L30" s="1">
        <f t="shared" si="16"/>
        <v>34088849</v>
      </c>
      <c r="M30" s="13">
        <f t="shared" si="16"/>
        <v>9747574.0000000019</v>
      </c>
      <c r="N30" s="14">
        <f t="shared" si="17"/>
        <v>43836423</v>
      </c>
      <c r="P30" s="3" t="s">
        <v>15</v>
      </c>
      <c r="Q30" s="2">
        <v>6524</v>
      </c>
      <c r="R30" s="2">
        <v>0</v>
      </c>
      <c r="S30" s="2">
        <v>326</v>
      </c>
      <c r="T30" s="2">
        <v>0</v>
      </c>
      <c r="U30" s="2">
        <v>0</v>
      </c>
      <c r="V30" s="2">
        <v>2832</v>
      </c>
      <c r="W30" s="2">
        <v>5266</v>
      </c>
      <c r="X30" s="2">
        <v>0</v>
      </c>
      <c r="Y30" s="2">
        <v>1170</v>
      </c>
      <c r="Z30" s="2">
        <v>0</v>
      </c>
      <c r="AA30" s="1">
        <f t="shared" si="18"/>
        <v>13286</v>
      </c>
      <c r="AB30" s="13">
        <f t="shared" si="18"/>
        <v>2832</v>
      </c>
      <c r="AC30" s="21">
        <f t="shared" si="19"/>
        <v>16118</v>
      </c>
      <c r="AE30" s="3" t="s">
        <v>15</v>
      </c>
      <c r="AF30" s="2">
        <f t="shared" si="20"/>
        <v>3354.3671060698957</v>
      </c>
      <c r="AG30" s="2" t="str">
        <f t="shared" si="15"/>
        <v>N.A.</v>
      </c>
      <c r="AH30" s="2">
        <f t="shared" si="15"/>
        <v>4192.5</v>
      </c>
      <c r="AI30" s="2" t="str">
        <f t="shared" si="15"/>
        <v>N.A.</v>
      </c>
      <c r="AJ30" s="2" t="str">
        <f t="shared" si="15"/>
        <v>N.A.</v>
      </c>
      <c r="AK30" s="2">
        <f t="shared" si="15"/>
        <v>3441.9399717514129</v>
      </c>
      <c r="AL30" s="2">
        <f t="shared" si="15"/>
        <v>2058.1471705279146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2565.7721661899745</v>
      </c>
      <c r="AQ30" s="13">
        <f t="shared" si="15"/>
        <v>3441.9399717514129</v>
      </c>
      <c r="AR30" s="14">
        <f t="shared" si="15"/>
        <v>2719.7185134632086</v>
      </c>
    </row>
    <row r="31" spans="1:44" ht="15" customHeight="1" thickBot="1" x14ac:dyDescent="0.3">
      <c r="A31" s="4" t="s">
        <v>16</v>
      </c>
      <c r="B31" s="2">
        <v>113317039.00000001</v>
      </c>
      <c r="C31" s="2">
        <v>372867098.00000012</v>
      </c>
      <c r="D31" s="2">
        <v>24611219.999999996</v>
      </c>
      <c r="E31" s="2"/>
      <c r="F31" s="2">
        <v>22792970</v>
      </c>
      <c r="G31" s="2">
        <v>26066073.999999996</v>
      </c>
      <c r="H31" s="2">
        <v>62378838.000000015</v>
      </c>
      <c r="I31" s="2">
        <v>23224400.000000004</v>
      </c>
      <c r="J31" s="2">
        <v>0</v>
      </c>
      <c r="K31" s="2"/>
      <c r="L31" s="1">
        <f t="shared" ref="L31" si="21">B31+D31+F31+H31+J31</f>
        <v>223100067</v>
      </c>
      <c r="M31" s="13">
        <f t="shared" ref="M31" si="22">C31+E31+G31+I31+K31</f>
        <v>422157572.00000012</v>
      </c>
      <c r="N31" s="21">
        <f t="shared" ref="N31" si="23">L31+M31</f>
        <v>645257639.00000012</v>
      </c>
      <c r="P31" s="4" t="s">
        <v>16</v>
      </c>
      <c r="Q31" s="2">
        <v>21522</v>
      </c>
      <c r="R31" s="2">
        <v>39780</v>
      </c>
      <c r="S31" s="2">
        <v>3714</v>
      </c>
      <c r="T31" s="2">
        <v>0</v>
      </c>
      <c r="U31" s="2">
        <v>2756</v>
      </c>
      <c r="V31" s="2">
        <v>6174</v>
      </c>
      <c r="W31" s="2">
        <v>14721</v>
      </c>
      <c r="X31" s="2">
        <v>4200</v>
      </c>
      <c r="Y31" s="2">
        <v>3549</v>
      </c>
      <c r="Z31" s="2">
        <v>0</v>
      </c>
      <c r="AA31" s="1">
        <f t="shared" ref="AA31" si="24">Q31+S31+U31+W31+Y31</f>
        <v>46262</v>
      </c>
      <c r="AB31" s="13">
        <f t="shared" ref="AB31" si="25">R31+T31+V31+X31+Z31</f>
        <v>50154</v>
      </c>
      <c r="AC31" s="14">
        <f t="shared" ref="AC31" si="26">AA31+AB31</f>
        <v>96416</v>
      </c>
      <c r="AE31" s="4" t="s">
        <v>16</v>
      </c>
      <c r="AF31" s="2">
        <f t="shared" si="20"/>
        <v>5265.1723352848257</v>
      </c>
      <c r="AG31" s="2">
        <f t="shared" si="15"/>
        <v>9373.230216189042</v>
      </c>
      <c r="AH31" s="2">
        <f t="shared" si="15"/>
        <v>6626.6074313408717</v>
      </c>
      <c r="AI31" s="2" t="str">
        <f t="shared" si="15"/>
        <v>N.A.</v>
      </c>
      <c r="AJ31" s="2">
        <f t="shared" si="15"/>
        <v>8270.3084179970974</v>
      </c>
      <c r="AK31" s="2">
        <f t="shared" si="15"/>
        <v>4221.910268869452</v>
      </c>
      <c r="AL31" s="2">
        <f t="shared" si="15"/>
        <v>4237.4049317301824</v>
      </c>
      <c r="AM31" s="2">
        <f t="shared" si="15"/>
        <v>5529.6190476190486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4822.5339803726602</v>
      </c>
      <c r="AQ31" s="13">
        <f t="shared" ref="AQ31" si="28">IFERROR(M31/AB31, "N.A.")</f>
        <v>8417.2263827411589</v>
      </c>
      <c r="AR31" s="14">
        <f t="shared" ref="AR31" si="29">IFERROR(N31/AC31, "N.A.")</f>
        <v>6692.4331957351487</v>
      </c>
    </row>
    <row r="32" spans="1:44" ht="15" customHeight="1" thickBot="1" x14ac:dyDescent="0.3">
      <c r="A32" s="5" t="s">
        <v>0</v>
      </c>
      <c r="B32" s="44">
        <f>B31+C31</f>
        <v>486184137.00000012</v>
      </c>
      <c r="C32" s="45"/>
      <c r="D32" s="44">
        <f>D31+E31</f>
        <v>24611219.999999996</v>
      </c>
      <c r="E32" s="45"/>
      <c r="F32" s="44">
        <f>F31+G31</f>
        <v>48859044</v>
      </c>
      <c r="G32" s="45"/>
      <c r="H32" s="44">
        <f>H31+I31</f>
        <v>85603238.000000015</v>
      </c>
      <c r="I32" s="45"/>
      <c r="J32" s="44">
        <f>J31+K31</f>
        <v>0</v>
      </c>
      <c r="K32" s="45"/>
      <c r="L32" s="44">
        <f>L31+M31</f>
        <v>645257639.00000012</v>
      </c>
      <c r="M32" s="46"/>
      <c r="N32" s="22">
        <f>B32+D32+F32+H32+J32</f>
        <v>645257639.00000012</v>
      </c>
      <c r="P32" s="5" t="s">
        <v>0</v>
      </c>
      <c r="Q32" s="44">
        <f>Q31+R31</f>
        <v>61302</v>
      </c>
      <c r="R32" s="45"/>
      <c r="S32" s="44">
        <f>S31+T31</f>
        <v>3714</v>
      </c>
      <c r="T32" s="45"/>
      <c r="U32" s="44">
        <f>U31+V31</f>
        <v>8930</v>
      </c>
      <c r="V32" s="45"/>
      <c r="W32" s="44">
        <f>W31+X31</f>
        <v>18921</v>
      </c>
      <c r="X32" s="45"/>
      <c r="Y32" s="44">
        <f>Y31+Z31</f>
        <v>3549</v>
      </c>
      <c r="Z32" s="45"/>
      <c r="AA32" s="44">
        <f>AA31+AB31</f>
        <v>96416</v>
      </c>
      <c r="AB32" s="45"/>
      <c r="AC32" s="23">
        <f>Q32+S32+U32+W32+Y32</f>
        <v>96416</v>
      </c>
      <c r="AE32" s="5" t="s">
        <v>0</v>
      </c>
      <c r="AF32" s="24">
        <f>IFERROR(B32/Q32,"N.A.")</f>
        <v>7930.9669668200077</v>
      </c>
      <c r="AG32" s="25"/>
      <c r="AH32" s="24">
        <f>IFERROR(D32/S32,"N.A.")</f>
        <v>6626.6074313408717</v>
      </c>
      <c r="AI32" s="25"/>
      <c r="AJ32" s="24">
        <f>IFERROR(F32/U32,"N.A.")</f>
        <v>5471.3375139977607</v>
      </c>
      <c r="AK32" s="25"/>
      <c r="AL32" s="24">
        <f>IFERROR(H32/W32,"N.A.")</f>
        <v>4524.2449130595642</v>
      </c>
      <c r="AM32" s="25"/>
      <c r="AN32" s="24">
        <f>IFERROR(J32/Y32,"N.A.")</f>
        <v>0</v>
      </c>
      <c r="AO32" s="25"/>
      <c r="AP32" s="24">
        <f>IFERROR(L32/AA32,"N.A.")</f>
        <v>6692.4331957351487</v>
      </c>
      <c r="AQ32" s="25"/>
      <c r="AR32" s="16">
        <f>IFERROR(N32/AC32, "N.A.")</f>
        <v>6692.4331957351487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6196816.0000000009</v>
      </c>
      <c r="C39" s="2"/>
      <c r="D39" s="2"/>
      <c r="E39" s="2"/>
      <c r="F39" s="2">
        <v>1495539.9999999998</v>
      </c>
      <c r="G39" s="2"/>
      <c r="H39" s="2">
        <v>28143844</v>
      </c>
      <c r="I39" s="2"/>
      <c r="J39" s="2">
        <v>0</v>
      </c>
      <c r="K39" s="2"/>
      <c r="L39" s="1">
        <f>B39+D39+F39+H39+J39</f>
        <v>35836200</v>
      </c>
      <c r="M39" s="13">
        <f>C39+E39+G39+I39+K39</f>
        <v>0</v>
      </c>
      <c r="N39" s="14">
        <f>L39+M39</f>
        <v>35836200</v>
      </c>
      <c r="P39" s="3" t="s">
        <v>12</v>
      </c>
      <c r="Q39" s="2">
        <v>1851</v>
      </c>
      <c r="R39" s="2">
        <v>0</v>
      </c>
      <c r="S39" s="2">
        <v>0</v>
      </c>
      <c r="T39" s="2">
        <v>0</v>
      </c>
      <c r="U39" s="2">
        <v>557</v>
      </c>
      <c r="V39" s="2">
        <v>0</v>
      </c>
      <c r="W39" s="2">
        <v>9213</v>
      </c>
      <c r="X39" s="2">
        <v>0</v>
      </c>
      <c r="Y39" s="2">
        <v>3377</v>
      </c>
      <c r="Z39" s="2">
        <v>0</v>
      </c>
      <c r="AA39" s="1">
        <f>Q39+S39+U39+W39+Y39</f>
        <v>14998</v>
      </c>
      <c r="AB39" s="13">
        <f>R39+T39+V39+X39+Z39</f>
        <v>0</v>
      </c>
      <c r="AC39" s="14">
        <f>AA39+AB39</f>
        <v>14998</v>
      </c>
      <c r="AE39" s="3" t="s">
        <v>12</v>
      </c>
      <c r="AF39" s="2">
        <f>IFERROR(B39/Q39, "N.A.")</f>
        <v>3347.8206374932474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2684.9910233393175</v>
      </c>
      <c r="AK39" s="2" t="str">
        <f t="shared" si="30"/>
        <v>N.A.</v>
      </c>
      <c r="AL39" s="2">
        <f t="shared" si="30"/>
        <v>3054.796917399327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2389.3985864781971</v>
      </c>
      <c r="AQ39" s="13" t="str">
        <f t="shared" si="30"/>
        <v>N.A.</v>
      </c>
      <c r="AR39" s="14">
        <f t="shared" si="30"/>
        <v>2389.3985864781971</v>
      </c>
    </row>
    <row r="40" spans="1:44" ht="15" customHeight="1" thickBot="1" x14ac:dyDescent="0.3">
      <c r="A40" s="3" t="s">
        <v>13</v>
      </c>
      <c r="B40" s="2">
        <v>17770100</v>
      </c>
      <c r="C40" s="2">
        <v>2370000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17770100</v>
      </c>
      <c r="M40" s="13">
        <f t="shared" si="31"/>
        <v>2370000</v>
      </c>
      <c r="N40" s="14">
        <f t="shared" ref="N40:N42" si="32">L40+M40</f>
        <v>20140100</v>
      </c>
      <c r="P40" s="3" t="s">
        <v>13</v>
      </c>
      <c r="Q40" s="2">
        <v>5070</v>
      </c>
      <c r="R40" s="2">
        <v>237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5070</v>
      </c>
      <c r="AB40" s="13">
        <f t="shared" si="33"/>
        <v>237</v>
      </c>
      <c r="AC40" s="14">
        <f t="shared" ref="AC40:AC42" si="34">AA40+AB40</f>
        <v>5307</v>
      </c>
      <c r="AE40" s="3" t="s">
        <v>13</v>
      </c>
      <c r="AF40" s="2">
        <f t="shared" ref="AF40:AF43" si="35">IFERROR(B40/Q40, "N.A.")</f>
        <v>3504.9506903353058</v>
      </c>
      <c r="AG40" s="2">
        <f t="shared" si="30"/>
        <v>10000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3504.9506903353058</v>
      </c>
      <c r="AQ40" s="13">
        <f t="shared" si="30"/>
        <v>10000</v>
      </c>
      <c r="AR40" s="14">
        <f t="shared" si="30"/>
        <v>3795.0065950631242</v>
      </c>
    </row>
    <row r="41" spans="1:44" ht="15" customHeight="1" thickBot="1" x14ac:dyDescent="0.3">
      <c r="A41" s="3" t="s">
        <v>14</v>
      </c>
      <c r="B41" s="2">
        <v>42640358.000000015</v>
      </c>
      <c r="C41" s="2">
        <v>167199339.99999997</v>
      </c>
      <c r="D41" s="2">
        <v>747282</v>
      </c>
      <c r="E41" s="2">
        <v>1848000</v>
      </c>
      <c r="F41" s="2"/>
      <c r="G41" s="2">
        <v>22005800</v>
      </c>
      <c r="H41" s="2"/>
      <c r="I41" s="2">
        <v>5794660</v>
      </c>
      <c r="J41" s="2">
        <v>0</v>
      </c>
      <c r="K41" s="2"/>
      <c r="L41" s="1">
        <f t="shared" si="31"/>
        <v>43387640.000000015</v>
      </c>
      <c r="M41" s="13">
        <f t="shared" si="31"/>
        <v>196847799.99999997</v>
      </c>
      <c r="N41" s="14">
        <f t="shared" si="32"/>
        <v>240235440</v>
      </c>
      <c r="P41" s="3" t="s">
        <v>14</v>
      </c>
      <c r="Q41" s="2">
        <v>9911</v>
      </c>
      <c r="R41" s="2">
        <v>23490</v>
      </c>
      <c r="S41" s="2">
        <v>269</v>
      </c>
      <c r="T41" s="2">
        <v>154</v>
      </c>
      <c r="U41" s="2">
        <v>0</v>
      </c>
      <c r="V41" s="2">
        <v>1816</v>
      </c>
      <c r="W41" s="2">
        <v>0</v>
      </c>
      <c r="X41" s="2">
        <v>1946</v>
      </c>
      <c r="Y41" s="2">
        <v>4022</v>
      </c>
      <c r="Z41" s="2">
        <v>0</v>
      </c>
      <c r="AA41" s="1">
        <f t="shared" si="33"/>
        <v>14202</v>
      </c>
      <c r="AB41" s="13">
        <f t="shared" si="33"/>
        <v>27406</v>
      </c>
      <c r="AC41" s="14">
        <f t="shared" si="34"/>
        <v>41608</v>
      </c>
      <c r="AE41" s="3" t="s">
        <v>14</v>
      </c>
      <c r="AF41" s="2">
        <f t="shared" si="35"/>
        <v>4302.3265059025343</v>
      </c>
      <c r="AG41" s="2">
        <f t="shared" si="30"/>
        <v>7117.8944231587893</v>
      </c>
      <c r="AH41" s="2">
        <f t="shared" si="30"/>
        <v>2778</v>
      </c>
      <c r="AI41" s="2">
        <f t="shared" si="30"/>
        <v>12000</v>
      </c>
      <c r="AJ41" s="2" t="str">
        <f t="shared" si="30"/>
        <v>N.A.</v>
      </c>
      <c r="AK41" s="2">
        <f t="shared" si="30"/>
        <v>12117.731277533039</v>
      </c>
      <c r="AL41" s="2" t="str">
        <f t="shared" si="30"/>
        <v>N.A.</v>
      </c>
      <c r="AM41" s="2">
        <f t="shared" si="30"/>
        <v>2977.7286742034944</v>
      </c>
      <c r="AN41" s="2">
        <f t="shared" si="30"/>
        <v>0</v>
      </c>
      <c r="AO41" s="2" t="str">
        <f t="shared" si="30"/>
        <v>N.A.</v>
      </c>
      <c r="AP41" s="15">
        <f t="shared" si="30"/>
        <v>3055.0373186875099</v>
      </c>
      <c r="AQ41" s="13">
        <f t="shared" si="30"/>
        <v>7182.6534335546949</v>
      </c>
      <c r="AR41" s="14">
        <f t="shared" si="30"/>
        <v>5773.7800422995579</v>
      </c>
    </row>
    <row r="42" spans="1:44" ht="15" customHeight="1" thickBot="1" x14ac:dyDescent="0.3">
      <c r="A42" s="3" t="s">
        <v>15</v>
      </c>
      <c r="B42" s="2"/>
      <c r="C42" s="2">
        <v>340560</v>
      </c>
      <c r="D42" s="2"/>
      <c r="E42" s="2"/>
      <c r="F42" s="2"/>
      <c r="G42" s="2">
        <v>3126148</v>
      </c>
      <c r="H42" s="2">
        <v>1232400</v>
      </c>
      <c r="I42" s="2"/>
      <c r="J42" s="2">
        <v>0</v>
      </c>
      <c r="K42" s="2"/>
      <c r="L42" s="1">
        <f t="shared" si="31"/>
        <v>1232400</v>
      </c>
      <c r="M42" s="13">
        <f t="shared" si="31"/>
        <v>3466708</v>
      </c>
      <c r="N42" s="14">
        <f t="shared" si="32"/>
        <v>4699108</v>
      </c>
      <c r="P42" s="3" t="s">
        <v>15</v>
      </c>
      <c r="Q42" s="2">
        <v>0</v>
      </c>
      <c r="R42" s="2">
        <v>132</v>
      </c>
      <c r="S42" s="2">
        <v>0</v>
      </c>
      <c r="T42" s="2">
        <v>0</v>
      </c>
      <c r="U42" s="2">
        <v>0</v>
      </c>
      <c r="V42" s="2">
        <v>952</v>
      </c>
      <c r="W42" s="2">
        <v>237</v>
      </c>
      <c r="X42" s="2">
        <v>0</v>
      </c>
      <c r="Y42" s="2">
        <v>250</v>
      </c>
      <c r="Z42" s="2">
        <v>0</v>
      </c>
      <c r="AA42" s="1">
        <f t="shared" si="33"/>
        <v>487</v>
      </c>
      <c r="AB42" s="13">
        <f t="shared" si="33"/>
        <v>1084</v>
      </c>
      <c r="AC42" s="14">
        <f t="shared" si="34"/>
        <v>1571</v>
      </c>
      <c r="AE42" s="3" t="s">
        <v>15</v>
      </c>
      <c r="AF42" s="2" t="str">
        <f t="shared" si="35"/>
        <v>N.A.</v>
      </c>
      <c r="AG42" s="2">
        <f t="shared" si="30"/>
        <v>2580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3283.7689075630251</v>
      </c>
      <c r="AL42" s="2">
        <f t="shared" si="30"/>
        <v>5200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2530.5954825462013</v>
      </c>
      <c r="AQ42" s="13">
        <f t="shared" si="30"/>
        <v>3198.0701107011068</v>
      </c>
      <c r="AR42" s="14">
        <f t="shared" si="30"/>
        <v>2991.1572246976448</v>
      </c>
    </row>
    <row r="43" spans="1:44" ht="15" customHeight="1" thickBot="1" x14ac:dyDescent="0.3">
      <c r="A43" s="4" t="s">
        <v>16</v>
      </c>
      <c r="B43" s="2">
        <v>66607274.000000015</v>
      </c>
      <c r="C43" s="2">
        <v>169909899.99999997</v>
      </c>
      <c r="D43" s="2">
        <v>747282</v>
      </c>
      <c r="E43" s="2">
        <v>1848000</v>
      </c>
      <c r="F43" s="2">
        <v>1495539.9999999998</v>
      </c>
      <c r="G43" s="2">
        <v>25131948.000000004</v>
      </c>
      <c r="H43" s="2">
        <v>29376243.999999993</v>
      </c>
      <c r="I43" s="2">
        <v>5794660</v>
      </c>
      <c r="J43" s="2">
        <v>0</v>
      </c>
      <c r="K43" s="2"/>
      <c r="L43" s="1">
        <f t="shared" ref="L43" si="36">B43+D43+F43+H43+J43</f>
        <v>98226340</v>
      </c>
      <c r="M43" s="13">
        <f t="shared" ref="M43" si="37">C43+E43+G43+I43+K43</f>
        <v>202684507.99999997</v>
      </c>
      <c r="N43" s="21">
        <f t="shared" ref="N43" si="38">L43+M43</f>
        <v>300910848</v>
      </c>
      <c r="P43" s="4" t="s">
        <v>16</v>
      </c>
      <c r="Q43" s="2">
        <v>16832</v>
      </c>
      <c r="R43" s="2">
        <v>23859</v>
      </c>
      <c r="S43" s="2">
        <v>269</v>
      </c>
      <c r="T43" s="2">
        <v>154</v>
      </c>
      <c r="U43" s="2">
        <v>557</v>
      </c>
      <c r="V43" s="2">
        <v>2768</v>
      </c>
      <c r="W43" s="2">
        <v>9450</v>
      </c>
      <c r="X43" s="2">
        <v>1946</v>
      </c>
      <c r="Y43" s="2">
        <v>7649</v>
      </c>
      <c r="Z43" s="2">
        <v>0</v>
      </c>
      <c r="AA43" s="1">
        <f t="shared" ref="AA43" si="39">Q43+S43+U43+W43+Y43</f>
        <v>34757</v>
      </c>
      <c r="AB43" s="13">
        <f t="shared" ref="AB43" si="40">R43+T43+V43+X43+Z43</f>
        <v>28727</v>
      </c>
      <c r="AC43" s="21">
        <f t="shared" ref="AC43" si="41">AA43+AB43</f>
        <v>63484</v>
      </c>
      <c r="AE43" s="4" t="s">
        <v>16</v>
      </c>
      <c r="AF43" s="2">
        <f t="shared" si="35"/>
        <v>3957.1812024714836</v>
      </c>
      <c r="AG43" s="2">
        <f t="shared" si="30"/>
        <v>7121.4174944465385</v>
      </c>
      <c r="AH43" s="2">
        <f t="shared" si="30"/>
        <v>2778</v>
      </c>
      <c r="AI43" s="2">
        <f t="shared" si="30"/>
        <v>12000</v>
      </c>
      <c r="AJ43" s="2">
        <f t="shared" si="30"/>
        <v>2684.9910233393175</v>
      </c>
      <c r="AK43" s="2">
        <f t="shared" si="30"/>
        <v>9079.4609826589603</v>
      </c>
      <c r="AL43" s="2">
        <f t="shared" si="30"/>
        <v>3108.597248677248</v>
      </c>
      <c r="AM43" s="2">
        <f t="shared" si="30"/>
        <v>2977.7286742034944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2826.0879822769516</v>
      </c>
      <c r="AQ43" s="13">
        <f t="shared" ref="AQ43" si="43">IFERROR(M43/AB43, "N.A.")</f>
        <v>7055.5403627249616</v>
      </c>
      <c r="AR43" s="14">
        <f t="shared" ref="AR43" si="44">IFERROR(N43/AC43, "N.A.")</f>
        <v>4739.9478293743305</v>
      </c>
    </row>
    <row r="44" spans="1:44" ht="15" customHeight="1" thickBot="1" x14ac:dyDescent="0.3">
      <c r="A44" s="5" t="s">
        <v>0</v>
      </c>
      <c r="B44" s="44">
        <f>B43+C43</f>
        <v>236517174</v>
      </c>
      <c r="C44" s="45"/>
      <c r="D44" s="44">
        <f>D43+E43</f>
        <v>2595282</v>
      </c>
      <c r="E44" s="45"/>
      <c r="F44" s="44">
        <f>F43+G43</f>
        <v>26627488.000000004</v>
      </c>
      <c r="G44" s="45"/>
      <c r="H44" s="44">
        <f>H43+I43</f>
        <v>35170903.999999993</v>
      </c>
      <c r="I44" s="45"/>
      <c r="J44" s="44">
        <f>J43+K43</f>
        <v>0</v>
      </c>
      <c r="K44" s="45"/>
      <c r="L44" s="44">
        <f>L43+M43</f>
        <v>300910848</v>
      </c>
      <c r="M44" s="46"/>
      <c r="N44" s="22">
        <f>B44+D44+F44+H44+J44</f>
        <v>300910848</v>
      </c>
      <c r="P44" s="5" t="s">
        <v>0</v>
      </c>
      <c r="Q44" s="44">
        <f>Q43+R43</f>
        <v>40691</v>
      </c>
      <c r="R44" s="45"/>
      <c r="S44" s="44">
        <f>S43+T43</f>
        <v>423</v>
      </c>
      <c r="T44" s="45"/>
      <c r="U44" s="44">
        <f>U43+V43</f>
        <v>3325</v>
      </c>
      <c r="V44" s="45"/>
      <c r="W44" s="44">
        <f>W43+X43</f>
        <v>11396</v>
      </c>
      <c r="X44" s="45"/>
      <c r="Y44" s="44">
        <f>Y43+Z43</f>
        <v>7649</v>
      </c>
      <c r="Z44" s="45"/>
      <c r="AA44" s="44">
        <f>AA43+AB43</f>
        <v>63484</v>
      </c>
      <c r="AB44" s="46"/>
      <c r="AC44" s="22">
        <f>Q44+S44+U44+W44+Y44</f>
        <v>63484</v>
      </c>
      <c r="AE44" s="5" t="s">
        <v>0</v>
      </c>
      <c r="AF44" s="24">
        <f>IFERROR(B44/Q44,"N.A.")</f>
        <v>5812.5180998255146</v>
      </c>
      <c r="AG44" s="25"/>
      <c r="AH44" s="24">
        <f>IFERROR(D44/S44,"N.A.")</f>
        <v>6135.4184397163117</v>
      </c>
      <c r="AI44" s="25"/>
      <c r="AJ44" s="24">
        <f>IFERROR(F44/U44,"N.A.")</f>
        <v>8008.2670676691741</v>
      </c>
      <c r="AK44" s="25"/>
      <c r="AL44" s="24">
        <f>IFERROR(H44/W44,"N.A.")</f>
        <v>3086.2499122499116</v>
      </c>
      <c r="AM44" s="25"/>
      <c r="AN44" s="24">
        <f>IFERROR(J44/Y44,"N.A.")</f>
        <v>0</v>
      </c>
      <c r="AO44" s="25"/>
      <c r="AP44" s="24">
        <f>IFERROR(L44/AA44,"N.A.")</f>
        <v>4739.9478293743305</v>
      </c>
      <c r="AQ44" s="25"/>
      <c r="AR44" s="16">
        <f>IFERROR(N44/AC44, "N.A.")</f>
        <v>4739.9478293743305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121735695.00000007</v>
      </c>
      <c r="C15" s="2"/>
      <c r="D15" s="2">
        <v>66537688.000000007</v>
      </c>
      <c r="E15" s="2"/>
      <c r="F15" s="2">
        <v>62515120.000000015</v>
      </c>
      <c r="G15" s="2"/>
      <c r="H15" s="2">
        <v>247779604.00000006</v>
      </c>
      <c r="I15" s="2"/>
      <c r="J15" s="2">
        <v>0</v>
      </c>
      <c r="K15" s="2"/>
      <c r="L15" s="1">
        <f>B15+D15+F15+H15+J15</f>
        <v>498568107.00000018</v>
      </c>
      <c r="M15" s="13">
        <f>C15+E15+G15+I15+K15</f>
        <v>0</v>
      </c>
      <c r="N15" s="14">
        <f>L15+M15</f>
        <v>498568107.00000018</v>
      </c>
      <c r="P15" s="3" t="s">
        <v>12</v>
      </c>
      <c r="Q15" s="2">
        <v>20959</v>
      </c>
      <c r="R15" s="2">
        <v>0</v>
      </c>
      <c r="S15" s="2">
        <v>7131</v>
      </c>
      <c r="T15" s="2">
        <v>0</v>
      </c>
      <c r="U15" s="2">
        <v>7713</v>
      </c>
      <c r="V15" s="2">
        <v>0</v>
      </c>
      <c r="W15" s="2">
        <v>53157</v>
      </c>
      <c r="X15" s="2">
        <v>0</v>
      </c>
      <c r="Y15" s="2">
        <v>2874</v>
      </c>
      <c r="Z15" s="2">
        <v>0</v>
      </c>
      <c r="AA15" s="1">
        <f>Q15+S15+U15+W15+Y15</f>
        <v>91834</v>
      </c>
      <c r="AB15" s="13">
        <f>R15+T15+V15+X15+Z15</f>
        <v>0</v>
      </c>
      <c r="AC15" s="14">
        <f>AA15+AB15</f>
        <v>91834</v>
      </c>
      <c r="AE15" s="3" t="s">
        <v>12</v>
      </c>
      <c r="AF15" s="2">
        <f>IFERROR(B15/Q15, "N.A.")</f>
        <v>5808.277828140659</v>
      </c>
      <c r="AG15" s="2" t="str">
        <f t="shared" ref="AG15:AR19" si="0">IFERROR(C15/R15, "N.A.")</f>
        <v>N.A.</v>
      </c>
      <c r="AH15" s="2">
        <f t="shared" si="0"/>
        <v>9330.7653905483112</v>
      </c>
      <c r="AI15" s="2" t="str">
        <f t="shared" si="0"/>
        <v>N.A.</v>
      </c>
      <c r="AJ15" s="2">
        <f t="shared" si="0"/>
        <v>8105.1627123039043</v>
      </c>
      <c r="AK15" s="2" t="str">
        <f t="shared" si="0"/>
        <v>N.A.</v>
      </c>
      <c r="AL15" s="2">
        <f t="shared" si="0"/>
        <v>4661.2789284572127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5429.0143846505671</v>
      </c>
      <c r="AQ15" s="13" t="str">
        <f t="shared" si="0"/>
        <v>N.A.</v>
      </c>
      <c r="AR15" s="14">
        <f t="shared" si="0"/>
        <v>5429.0143846505671</v>
      </c>
    </row>
    <row r="16" spans="1:44" ht="15" customHeight="1" thickBot="1" x14ac:dyDescent="0.3">
      <c r="A16" s="3" t="s">
        <v>13</v>
      </c>
      <c r="B16" s="2">
        <v>78547249</v>
      </c>
      <c r="C16" s="2">
        <v>5947250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78547249</v>
      </c>
      <c r="M16" s="13">
        <f t="shared" si="1"/>
        <v>5947250</v>
      </c>
      <c r="N16" s="14">
        <f t="shared" ref="N16:N18" si="2">L16+M16</f>
        <v>84494499</v>
      </c>
      <c r="P16" s="3" t="s">
        <v>13</v>
      </c>
      <c r="Q16" s="2">
        <v>14390</v>
      </c>
      <c r="R16" s="2">
        <v>669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14390</v>
      </c>
      <c r="AB16" s="13">
        <f t="shared" si="3"/>
        <v>669</v>
      </c>
      <c r="AC16" s="14">
        <f t="shared" ref="AC16:AC18" si="4">AA16+AB16</f>
        <v>15059</v>
      </c>
      <c r="AE16" s="3" t="s">
        <v>13</v>
      </c>
      <c r="AF16" s="2">
        <f t="shared" ref="AF16:AF19" si="5">IFERROR(B16/Q16, "N.A.")</f>
        <v>5458.4606671299516</v>
      </c>
      <c r="AG16" s="2">
        <f t="shared" si="0"/>
        <v>8889.7608370702546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5458.4606671299516</v>
      </c>
      <c r="AQ16" s="13">
        <f t="shared" si="0"/>
        <v>8889.7608370702546</v>
      </c>
      <c r="AR16" s="14">
        <f t="shared" si="0"/>
        <v>5610.8970715186933</v>
      </c>
    </row>
    <row r="17" spans="1:44" ht="15" customHeight="1" thickBot="1" x14ac:dyDescent="0.3">
      <c r="A17" s="3" t="s">
        <v>14</v>
      </c>
      <c r="B17" s="2">
        <v>289517001.99999982</v>
      </c>
      <c r="C17" s="2">
        <v>1816871491.0000005</v>
      </c>
      <c r="D17" s="2">
        <v>92456630</v>
      </c>
      <c r="E17" s="2">
        <v>79275210</v>
      </c>
      <c r="F17" s="2"/>
      <c r="G17" s="2">
        <v>99135930</v>
      </c>
      <c r="H17" s="2"/>
      <c r="I17" s="2">
        <v>78150459.999999985</v>
      </c>
      <c r="J17" s="2">
        <v>0</v>
      </c>
      <c r="K17" s="2"/>
      <c r="L17" s="1">
        <f t="shared" si="1"/>
        <v>381973631.99999982</v>
      </c>
      <c r="M17" s="13">
        <f t="shared" si="1"/>
        <v>2073433091.0000005</v>
      </c>
      <c r="N17" s="14">
        <f t="shared" si="2"/>
        <v>2455406723.0000005</v>
      </c>
      <c r="P17" s="3" t="s">
        <v>14</v>
      </c>
      <c r="Q17" s="2">
        <v>45143</v>
      </c>
      <c r="R17" s="2">
        <v>246401</v>
      </c>
      <c r="S17" s="2">
        <v>12990</v>
      </c>
      <c r="T17" s="2">
        <v>7570</v>
      </c>
      <c r="U17" s="2">
        <v>0</v>
      </c>
      <c r="V17" s="2">
        <v>13106</v>
      </c>
      <c r="W17" s="2">
        <v>0</v>
      </c>
      <c r="X17" s="2">
        <v>11601</v>
      </c>
      <c r="Y17" s="2">
        <v>4890</v>
      </c>
      <c r="Z17" s="2">
        <v>0</v>
      </c>
      <c r="AA17" s="1">
        <f t="shared" si="3"/>
        <v>63023</v>
      </c>
      <c r="AB17" s="13">
        <f t="shared" si="3"/>
        <v>278678</v>
      </c>
      <c r="AC17" s="14">
        <f t="shared" si="4"/>
        <v>341701</v>
      </c>
      <c r="AE17" s="3" t="s">
        <v>14</v>
      </c>
      <c r="AF17" s="2">
        <f t="shared" si="5"/>
        <v>6413.3310147752654</v>
      </c>
      <c r="AG17" s="2">
        <f t="shared" si="0"/>
        <v>7373.6368399478915</v>
      </c>
      <c r="AH17" s="2">
        <f t="shared" si="0"/>
        <v>7117.5234795996921</v>
      </c>
      <c r="AI17" s="2">
        <f t="shared" si="0"/>
        <v>10472.286657859973</v>
      </c>
      <c r="AJ17" s="2" t="str">
        <f t="shared" si="0"/>
        <v>N.A.</v>
      </c>
      <c r="AK17" s="2">
        <f t="shared" si="0"/>
        <v>7564.1637417976499</v>
      </c>
      <c r="AL17" s="2" t="str">
        <f t="shared" si="0"/>
        <v>N.A.</v>
      </c>
      <c r="AM17" s="2">
        <f t="shared" si="0"/>
        <v>6736.5278855271081</v>
      </c>
      <c r="AN17" s="2">
        <f t="shared" si="0"/>
        <v>0</v>
      </c>
      <c r="AO17" s="2" t="str">
        <f t="shared" si="0"/>
        <v>N.A.</v>
      </c>
      <c r="AP17" s="15">
        <f t="shared" si="0"/>
        <v>6060.8608285863866</v>
      </c>
      <c r="AQ17" s="13">
        <f t="shared" si="0"/>
        <v>7440.246775848831</v>
      </c>
      <c r="AR17" s="14">
        <f t="shared" si="0"/>
        <v>7185.8341737366891</v>
      </c>
    </row>
    <row r="18" spans="1:44" ht="15" customHeight="1" thickBot="1" x14ac:dyDescent="0.3">
      <c r="A18" s="3" t="s">
        <v>15</v>
      </c>
      <c r="B18" s="2">
        <v>576200</v>
      </c>
      <c r="C18" s="2"/>
      <c r="D18" s="2">
        <v>677250</v>
      </c>
      <c r="E18" s="2"/>
      <c r="F18" s="2"/>
      <c r="G18" s="2"/>
      <c r="H18" s="2">
        <v>4646580</v>
      </c>
      <c r="I18" s="2"/>
      <c r="J18" s="2"/>
      <c r="K18" s="2"/>
      <c r="L18" s="1">
        <f t="shared" si="1"/>
        <v>5900030</v>
      </c>
      <c r="M18" s="13">
        <f t="shared" si="1"/>
        <v>0</v>
      </c>
      <c r="N18" s="14">
        <f t="shared" si="2"/>
        <v>5900030</v>
      </c>
      <c r="P18" s="3" t="s">
        <v>15</v>
      </c>
      <c r="Q18" s="2">
        <v>134</v>
      </c>
      <c r="R18" s="2">
        <v>0</v>
      </c>
      <c r="S18" s="2">
        <v>105</v>
      </c>
      <c r="T18" s="2">
        <v>0</v>
      </c>
      <c r="U18" s="2">
        <v>0</v>
      </c>
      <c r="V18" s="2">
        <v>0</v>
      </c>
      <c r="W18" s="2">
        <v>503</v>
      </c>
      <c r="X18" s="2">
        <v>0</v>
      </c>
      <c r="Y18" s="2">
        <v>0</v>
      </c>
      <c r="Z18" s="2">
        <v>0</v>
      </c>
      <c r="AA18" s="1">
        <f t="shared" si="3"/>
        <v>742</v>
      </c>
      <c r="AB18" s="13">
        <f t="shared" si="3"/>
        <v>0</v>
      </c>
      <c r="AC18" s="21">
        <f t="shared" si="4"/>
        <v>742</v>
      </c>
      <c r="AE18" s="3" t="s">
        <v>15</v>
      </c>
      <c r="AF18" s="2">
        <f t="shared" si="5"/>
        <v>4300</v>
      </c>
      <c r="AG18" s="2" t="str">
        <f t="shared" si="0"/>
        <v>N.A.</v>
      </c>
      <c r="AH18" s="2">
        <f t="shared" si="0"/>
        <v>6450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9237.7335984095425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7951.5229110512128</v>
      </c>
      <c r="AQ18" s="13" t="str">
        <f t="shared" si="0"/>
        <v>N.A.</v>
      </c>
      <c r="AR18" s="14">
        <f t="shared" si="0"/>
        <v>7951.5229110512128</v>
      </c>
    </row>
    <row r="19" spans="1:44" ht="15" customHeight="1" thickBot="1" x14ac:dyDescent="0.3">
      <c r="A19" s="4" t="s">
        <v>16</v>
      </c>
      <c r="B19" s="2">
        <v>490376146.00000006</v>
      </c>
      <c r="C19" s="2">
        <v>1822818740.9999986</v>
      </c>
      <c r="D19" s="2">
        <v>159671567.99999997</v>
      </c>
      <c r="E19" s="2">
        <v>79275210</v>
      </c>
      <c r="F19" s="2">
        <v>62515120.000000015</v>
      </c>
      <c r="G19" s="2">
        <v>99135930</v>
      </c>
      <c r="H19" s="2">
        <v>252426184</v>
      </c>
      <c r="I19" s="2">
        <v>78150459.999999985</v>
      </c>
      <c r="J19" s="2">
        <v>0</v>
      </c>
      <c r="K19" s="2"/>
      <c r="L19" s="1">
        <f t="shared" ref="L19" si="6">B19+D19+F19+H19+J19</f>
        <v>964989018</v>
      </c>
      <c r="M19" s="13">
        <f t="shared" ref="M19" si="7">C19+E19+G19+I19+K19</f>
        <v>2079380340.9999986</v>
      </c>
      <c r="N19" s="21">
        <f t="shared" ref="N19" si="8">L19+M19</f>
        <v>3044369358.9999986</v>
      </c>
      <c r="P19" s="4" t="s">
        <v>16</v>
      </c>
      <c r="Q19" s="2">
        <v>80626</v>
      </c>
      <c r="R19" s="2">
        <v>247070</v>
      </c>
      <c r="S19" s="2">
        <v>20226</v>
      </c>
      <c r="T19" s="2">
        <v>7570</v>
      </c>
      <c r="U19" s="2">
        <v>7713</v>
      </c>
      <c r="V19" s="2">
        <v>13106</v>
      </c>
      <c r="W19" s="2">
        <v>53660</v>
      </c>
      <c r="X19" s="2">
        <v>11601</v>
      </c>
      <c r="Y19" s="2">
        <v>7764</v>
      </c>
      <c r="Z19" s="2">
        <v>0</v>
      </c>
      <c r="AA19" s="1">
        <f t="shared" ref="AA19" si="9">Q19+S19+U19+W19+Y19</f>
        <v>169989</v>
      </c>
      <c r="AB19" s="13">
        <f t="shared" ref="AB19" si="10">R19+T19+V19+X19+Z19</f>
        <v>279347</v>
      </c>
      <c r="AC19" s="14">
        <f t="shared" ref="AC19" si="11">AA19+AB19</f>
        <v>449336</v>
      </c>
      <c r="AE19" s="4" t="s">
        <v>16</v>
      </c>
      <c r="AF19" s="2">
        <f t="shared" si="5"/>
        <v>6082.1093195743315</v>
      </c>
      <c r="AG19" s="2">
        <f t="shared" si="0"/>
        <v>7377.7421014287393</v>
      </c>
      <c r="AH19" s="2">
        <f t="shared" si="0"/>
        <v>7894.3719964402244</v>
      </c>
      <c r="AI19" s="2">
        <f t="shared" si="0"/>
        <v>10472.286657859973</v>
      </c>
      <c r="AJ19" s="2">
        <f t="shared" si="0"/>
        <v>8105.1627123039043</v>
      </c>
      <c r="AK19" s="2">
        <f t="shared" si="0"/>
        <v>7564.1637417976499</v>
      </c>
      <c r="AL19" s="2">
        <f t="shared" si="0"/>
        <v>4704.1778606038015</v>
      </c>
      <c r="AM19" s="2">
        <f t="shared" si="0"/>
        <v>6736.5278855271081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5676.7733088611612</v>
      </c>
      <c r="AQ19" s="13">
        <f t="shared" ref="AQ19" si="13">IFERROR(M19/AB19, "N.A.")</f>
        <v>7443.7181748864268</v>
      </c>
      <c r="AR19" s="14">
        <f t="shared" ref="AR19" si="14">IFERROR(N19/AC19, "N.A.")</f>
        <v>6775.2625184716971</v>
      </c>
    </row>
    <row r="20" spans="1:44" ht="15" customHeight="1" thickBot="1" x14ac:dyDescent="0.3">
      <c r="A20" s="5" t="s">
        <v>0</v>
      </c>
      <c r="B20" s="44">
        <f>B19+C19</f>
        <v>2313194886.9999986</v>
      </c>
      <c r="C20" s="45"/>
      <c r="D20" s="44">
        <f>D19+E19</f>
        <v>238946777.99999997</v>
      </c>
      <c r="E20" s="45"/>
      <c r="F20" s="44">
        <f>F19+G19</f>
        <v>161651050</v>
      </c>
      <c r="G20" s="45"/>
      <c r="H20" s="44">
        <f>H19+I19</f>
        <v>330576644</v>
      </c>
      <c r="I20" s="45"/>
      <c r="J20" s="44">
        <f>J19+K19</f>
        <v>0</v>
      </c>
      <c r="K20" s="45"/>
      <c r="L20" s="44">
        <f>L19+M19</f>
        <v>3044369358.9999986</v>
      </c>
      <c r="M20" s="46"/>
      <c r="N20" s="22">
        <f>B20+D20+F20+H20+J20</f>
        <v>3044369358.9999986</v>
      </c>
      <c r="P20" s="5" t="s">
        <v>0</v>
      </c>
      <c r="Q20" s="44">
        <f>Q19+R19</f>
        <v>327696</v>
      </c>
      <c r="R20" s="45"/>
      <c r="S20" s="44">
        <f>S19+T19</f>
        <v>27796</v>
      </c>
      <c r="T20" s="45"/>
      <c r="U20" s="44">
        <f>U19+V19</f>
        <v>20819</v>
      </c>
      <c r="V20" s="45"/>
      <c r="W20" s="44">
        <f>W19+X19</f>
        <v>65261</v>
      </c>
      <c r="X20" s="45"/>
      <c r="Y20" s="44">
        <f>Y19+Z19</f>
        <v>7764</v>
      </c>
      <c r="Z20" s="45"/>
      <c r="AA20" s="44">
        <f>AA19+AB19</f>
        <v>449336</v>
      </c>
      <c r="AB20" s="45"/>
      <c r="AC20" s="23">
        <f>Q20+S20+U20+W20+Y20</f>
        <v>449336</v>
      </c>
      <c r="AE20" s="5" t="s">
        <v>0</v>
      </c>
      <c r="AF20" s="24">
        <f>IFERROR(B20/Q20,"N.A.")</f>
        <v>7058.9658921683467</v>
      </c>
      <c r="AG20" s="25"/>
      <c r="AH20" s="24">
        <f>IFERROR(D20/S20,"N.A.")</f>
        <v>8596.4447402503938</v>
      </c>
      <c r="AI20" s="25"/>
      <c r="AJ20" s="24">
        <f>IFERROR(F20/U20,"N.A.")</f>
        <v>7764.5924395984439</v>
      </c>
      <c r="AK20" s="25"/>
      <c r="AL20" s="24">
        <f>IFERROR(H20/W20,"N.A.")</f>
        <v>5065.4547739078471</v>
      </c>
      <c r="AM20" s="25"/>
      <c r="AN20" s="24">
        <f>IFERROR(J20/Y20,"N.A.")</f>
        <v>0</v>
      </c>
      <c r="AO20" s="25"/>
      <c r="AP20" s="24">
        <f>IFERROR(L20/AA20,"N.A.")</f>
        <v>6775.2625184716971</v>
      </c>
      <c r="AQ20" s="25"/>
      <c r="AR20" s="16">
        <f>IFERROR(N20/AC20, "N.A.")</f>
        <v>6775.2625184716971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97415974.999999955</v>
      </c>
      <c r="C27" s="2"/>
      <c r="D27" s="2">
        <v>66537687.999999985</v>
      </c>
      <c r="E27" s="2"/>
      <c r="F27" s="2">
        <v>51165699.999999993</v>
      </c>
      <c r="G27" s="2"/>
      <c r="H27" s="2">
        <v>159338535.00000003</v>
      </c>
      <c r="I27" s="2"/>
      <c r="J27" s="2">
        <v>0</v>
      </c>
      <c r="K27" s="2"/>
      <c r="L27" s="1">
        <f>B27+D27+F27+H27+J27</f>
        <v>374457898</v>
      </c>
      <c r="M27" s="13">
        <f>C27+E27+G27+I27+K27</f>
        <v>0</v>
      </c>
      <c r="N27" s="14">
        <f>L27+M27</f>
        <v>374457898</v>
      </c>
      <c r="P27" s="3" t="s">
        <v>12</v>
      </c>
      <c r="Q27" s="2">
        <v>15552</v>
      </c>
      <c r="R27" s="2">
        <v>0</v>
      </c>
      <c r="S27" s="2">
        <v>7002</v>
      </c>
      <c r="T27" s="2">
        <v>0</v>
      </c>
      <c r="U27" s="2">
        <v>5902</v>
      </c>
      <c r="V27" s="2">
        <v>0</v>
      </c>
      <c r="W27" s="2">
        <v>27539</v>
      </c>
      <c r="X27" s="2">
        <v>0</v>
      </c>
      <c r="Y27" s="2">
        <v>1244</v>
      </c>
      <c r="Z27" s="2">
        <v>0</v>
      </c>
      <c r="AA27" s="1">
        <f>Q27+S27+U27+W27+Y27</f>
        <v>57239</v>
      </c>
      <c r="AB27" s="13">
        <f>R27+T27+V27+X27+Z27</f>
        <v>0</v>
      </c>
      <c r="AC27" s="14">
        <f>AA27+AB27</f>
        <v>57239</v>
      </c>
      <c r="AE27" s="3" t="s">
        <v>12</v>
      </c>
      <c r="AF27" s="2">
        <f>IFERROR(B27/Q27, "N.A.")</f>
        <v>6263.8872813785983</v>
      </c>
      <c r="AG27" s="2" t="str">
        <f t="shared" ref="AG27:AR31" si="15">IFERROR(C27/R27, "N.A.")</f>
        <v>N.A.</v>
      </c>
      <c r="AH27" s="2">
        <f t="shared" si="15"/>
        <v>9502.6689517280756</v>
      </c>
      <c r="AI27" s="2" t="str">
        <f t="shared" si="15"/>
        <v>N.A.</v>
      </c>
      <c r="AJ27" s="2">
        <f t="shared" si="15"/>
        <v>8669.2138258217547</v>
      </c>
      <c r="AK27" s="2" t="str">
        <f t="shared" si="15"/>
        <v>N.A.</v>
      </c>
      <c r="AL27" s="2">
        <f t="shared" si="15"/>
        <v>5785.9230545771461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6542.0062894180537</v>
      </c>
      <c r="AQ27" s="13" t="str">
        <f t="shared" si="15"/>
        <v>N.A.</v>
      </c>
      <c r="AR27" s="14">
        <f t="shared" si="15"/>
        <v>6542.0062894180537</v>
      </c>
    </row>
    <row r="28" spans="1:44" ht="15" customHeight="1" thickBot="1" x14ac:dyDescent="0.3">
      <c r="A28" s="3" t="s">
        <v>13</v>
      </c>
      <c r="B28" s="2">
        <v>10607820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10607820</v>
      </c>
      <c r="M28" s="13">
        <f t="shared" si="16"/>
        <v>0</v>
      </c>
      <c r="N28" s="14">
        <f t="shared" ref="N28:N30" si="17">L28+M28</f>
        <v>10607820</v>
      </c>
      <c r="P28" s="3" t="s">
        <v>13</v>
      </c>
      <c r="Q28" s="2">
        <v>1297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1297</v>
      </c>
      <c r="AB28" s="13">
        <f t="shared" si="18"/>
        <v>0</v>
      </c>
      <c r="AC28" s="14">
        <f t="shared" ref="AC28:AC30" si="19">AA28+AB28</f>
        <v>1297</v>
      </c>
      <c r="AE28" s="3" t="s">
        <v>13</v>
      </c>
      <c r="AF28" s="2">
        <f t="shared" ref="AF28:AF31" si="20">IFERROR(B28/Q28, "N.A.")</f>
        <v>8178.7355435620666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8178.7355435620666</v>
      </c>
      <c r="AQ28" s="13" t="str">
        <f t="shared" si="15"/>
        <v>N.A.</v>
      </c>
      <c r="AR28" s="14">
        <f t="shared" si="15"/>
        <v>8178.7355435620666</v>
      </c>
    </row>
    <row r="29" spans="1:44" ht="15" customHeight="1" thickBot="1" x14ac:dyDescent="0.3">
      <c r="A29" s="3" t="s">
        <v>14</v>
      </c>
      <c r="B29" s="2">
        <v>189922233.99999997</v>
      </c>
      <c r="C29" s="2">
        <v>1195950745.9999993</v>
      </c>
      <c r="D29" s="2">
        <v>63604650.000000007</v>
      </c>
      <c r="E29" s="2">
        <v>39955910</v>
      </c>
      <c r="F29" s="2"/>
      <c r="G29" s="2">
        <v>90497330</v>
      </c>
      <c r="H29" s="2"/>
      <c r="I29" s="2">
        <v>56388100.000000007</v>
      </c>
      <c r="J29" s="2">
        <v>0</v>
      </c>
      <c r="K29" s="2"/>
      <c r="L29" s="1">
        <f t="shared" si="16"/>
        <v>253526883.99999997</v>
      </c>
      <c r="M29" s="13">
        <f t="shared" si="16"/>
        <v>1382792085.9999993</v>
      </c>
      <c r="N29" s="14">
        <f t="shared" si="17"/>
        <v>1636318969.9999993</v>
      </c>
      <c r="P29" s="3" t="s">
        <v>14</v>
      </c>
      <c r="Q29" s="2">
        <v>25335</v>
      </c>
      <c r="R29" s="2">
        <v>155644</v>
      </c>
      <c r="S29" s="2">
        <v>9221</v>
      </c>
      <c r="T29" s="2">
        <v>5034</v>
      </c>
      <c r="U29" s="2">
        <v>0</v>
      </c>
      <c r="V29" s="2">
        <v>11069</v>
      </c>
      <c r="W29" s="2">
        <v>0</v>
      </c>
      <c r="X29" s="2">
        <v>7525</v>
      </c>
      <c r="Y29" s="2">
        <v>1962</v>
      </c>
      <c r="Z29" s="2">
        <v>0</v>
      </c>
      <c r="AA29" s="1">
        <f t="shared" si="18"/>
        <v>36518</v>
      </c>
      <c r="AB29" s="13">
        <f t="shared" si="18"/>
        <v>179272</v>
      </c>
      <c r="AC29" s="14">
        <f t="shared" si="19"/>
        <v>215790</v>
      </c>
      <c r="AE29" s="3" t="s">
        <v>14</v>
      </c>
      <c r="AF29" s="2">
        <f t="shared" si="20"/>
        <v>7496.4371028221813</v>
      </c>
      <c r="AG29" s="2">
        <f t="shared" si="15"/>
        <v>7683.8859576983323</v>
      </c>
      <c r="AH29" s="2">
        <f t="shared" si="15"/>
        <v>6897.8039258214949</v>
      </c>
      <c r="AI29" s="2">
        <f t="shared" si="15"/>
        <v>7937.2089789431866</v>
      </c>
      <c r="AJ29" s="2" t="str">
        <f t="shared" si="15"/>
        <v>N.A.</v>
      </c>
      <c r="AK29" s="2">
        <f t="shared" si="15"/>
        <v>8175.7457764929077</v>
      </c>
      <c r="AL29" s="2" t="str">
        <f t="shared" si="15"/>
        <v>N.A.</v>
      </c>
      <c r="AM29" s="2">
        <f t="shared" si="15"/>
        <v>7493.4352159468444</v>
      </c>
      <c r="AN29" s="2">
        <f t="shared" si="15"/>
        <v>0</v>
      </c>
      <c r="AO29" s="2" t="str">
        <f t="shared" si="15"/>
        <v>N.A.</v>
      </c>
      <c r="AP29" s="15">
        <f t="shared" si="15"/>
        <v>6942.5183197327333</v>
      </c>
      <c r="AQ29" s="13">
        <f t="shared" si="15"/>
        <v>7713.3745704850689</v>
      </c>
      <c r="AR29" s="14">
        <f t="shared" si="15"/>
        <v>7582.9230733583545</v>
      </c>
    </row>
    <row r="30" spans="1:44" ht="15" customHeight="1" thickBot="1" x14ac:dyDescent="0.3">
      <c r="A30" s="3" t="s">
        <v>15</v>
      </c>
      <c r="B30" s="2">
        <v>576200</v>
      </c>
      <c r="C30" s="2"/>
      <c r="D30" s="2">
        <v>677250</v>
      </c>
      <c r="E30" s="2"/>
      <c r="F30" s="2"/>
      <c r="G30" s="2"/>
      <c r="H30" s="2">
        <v>4646580</v>
      </c>
      <c r="I30" s="2"/>
      <c r="J30" s="2"/>
      <c r="K30" s="2"/>
      <c r="L30" s="1">
        <f t="shared" si="16"/>
        <v>5900030</v>
      </c>
      <c r="M30" s="13">
        <f t="shared" si="16"/>
        <v>0</v>
      </c>
      <c r="N30" s="14">
        <f t="shared" si="17"/>
        <v>5900030</v>
      </c>
      <c r="P30" s="3" t="s">
        <v>15</v>
      </c>
      <c r="Q30" s="2">
        <v>134</v>
      </c>
      <c r="R30" s="2">
        <v>0</v>
      </c>
      <c r="S30" s="2">
        <v>105</v>
      </c>
      <c r="T30" s="2">
        <v>0</v>
      </c>
      <c r="U30" s="2">
        <v>0</v>
      </c>
      <c r="V30" s="2">
        <v>0</v>
      </c>
      <c r="W30" s="2">
        <v>503</v>
      </c>
      <c r="X30" s="2">
        <v>0</v>
      </c>
      <c r="Y30" s="2">
        <v>0</v>
      </c>
      <c r="Z30" s="2">
        <v>0</v>
      </c>
      <c r="AA30" s="1">
        <f t="shared" si="18"/>
        <v>742</v>
      </c>
      <c r="AB30" s="13">
        <f t="shared" si="18"/>
        <v>0</v>
      </c>
      <c r="AC30" s="21">
        <f t="shared" si="19"/>
        <v>742</v>
      </c>
      <c r="AE30" s="3" t="s">
        <v>15</v>
      </c>
      <c r="AF30" s="2">
        <f t="shared" si="20"/>
        <v>4300</v>
      </c>
      <c r="AG30" s="2" t="str">
        <f t="shared" si="15"/>
        <v>N.A.</v>
      </c>
      <c r="AH30" s="2">
        <f t="shared" si="15"/>
        <v>6450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9237.7335984095425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7951.5229110512128</v>
      </c>
      <c r="AQ30" s="13" t="str">
        <f t="shared" si="15"/>
        <v>N.A.</v>
      </c>
      <c r="AR30" s="14">
        <f t="shared" si="15"/>
        <v>7951.5229110512128</v>
      </c>
    </row>
    <row r="31" spans="1:44" ht="15" customHeight="1" thickBot="1" x14ac:dyDescent="0.3">
      <c r="A31" s="4" t="s">
        <v>16</v>
      </c>
      <c r="B31" s="2">
        <v>298522228.99999988</v>
      </c>
      <c r="C31" s="2">
        <v>1195950745.9999993</v>
      </c>
      <c r="D31" s="2">
        <v>130819588</v>
      </c>
      <c r="E31" s="2">
        <v>39955910</v>
      </c>
      <c r="F31" s="2">
        <v>51165699.999999993</v>
      </c>
      <c r="G31" s="2">
        <v>90497330</v>
      </c>
      <c r="H31" s="2">
        <v>163985114.99999991</v>
      </c>
      <c r="I31" s="2">
        <v>56388100.000000007</v>
      </c>
      <c r="J31" s="2">
        <v>0</v>
      </c>
      <c r="K31" s="2"/>
      <c r="L31" s="1">
        <f t="shared" ref="L31" si="21">B31+D31+F31+H31+J31</f>
        <v>644492631.99999976</v>
      </c>
      <c r="M31" s="13">
        <f t="shared" ref="M31" si="22">C31+E31+G31+I31+K31</f>
        <v>1382792085.9999993</v>
      </c>
      <c r="N31" s="21">
        <f t="shared" ref="N31" si="23">L31+M31</f>
        <v>2027284717.999999</v>
      </c>
      <c r="P31" s="4" t="s">
        <v>16</v>
      </c>
      <c r="Q31" s="2">
        <v>42318</v>
      </c>
      <c r="R31" s="2">
        <v>155644</v>
      </c>
      <c r="S31" s="2">
        <v>16328</v>
      </c>
      <c r="T31" s="2">
        <v>5034</v>
      </c>
      <c r="U31" s="2">
        <v>5902</v>
      </c>
      <c r="V31" s="2">
        <v>11069</v>
      </c>
      <c r="W31" s="2">
        <v>28042</v>
      </c>
      <c r="X31" s="2">
        <v>7525</v>
      </c>
      <c r="Y31" s="2">
        <v>3206</v>
      </c>
      <c r="Z31" s="2">
        <v>0</v>
      </c>
      <c r="AA31" s="1">
        <f t="shared" ref="AA31" si="24">Q31+S31+U31+W31+Y31</f>
        <v>95796</v>
      </c>
      <c r="AB31" s="13">
        <f t="shared" ref="AB31" si="25">R31+T31+V31+X31+Z31</f>
        <v>179272</v>
      </c>
      <c r="AC31" s="14">
        <f t="shared" ref="AC31" si="26">AA31+AB31</f>
        <v>275068</v>
      </c>
      <c r="AE31" s="4" t="s">
        <v>16</v>
      </c>
      <c r="AF31" s="2">
        <f t="shared" si="20"/>
        <v>7054.2612836145345</v>
      </c>
      <c r="AG31" s="2">
        <f t="shared" si="15"/>
        <v>7683.8859576983323</v>
      </c>
      <c r="AH31" s="2">
        <f t="shared" si="15"/>
        <v>8011.9786869181771</v>
      </c>
      <c r="AI31" s="2">
        <f t="shared" si="15"/>
        <v>7937.2089789431866</v>
      </c>
      <c r="AJ31" s="2">
        <f t="shared" si="15"/>
        <v>8669.2138258217547</v>
      </c>
      <c r="AK31" s="2">
        <f t="shared" si="15"/>
        <v>8175.7457764929077</v>
      </c>
      <c r="AL31" s="2">
        <f t="shared" si="15"/>
        <v>5847.8394907638512</v>
      </c>
      <c r="AM31" s="2">
        <f t="shared" si="15"/>
        <v>7493.4352159468444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6727.7614096621965</v>
      </c>
      <c r="AQ31" s="13">
        <f t="shared" ref="AQ31" si="28">IFERROR(M31/AB31, "N.A.")</f>
        <v>7713.3745704850689</v>
      </c>
      <c r="AR31" s="14">
        <f t="shared" ref="AR31" si="29">IFERROR(N31/AC31, "N.A.")</f>
        <v>7370.1219989238989</v>
      </c>
    </row>
    <row r="32" spans="1:44" ht="15" customHeight="1" thickBot="1" x14ac:dyDescent="0.3">
      <c r="A32" s="5" t="s">
        <v>0</v>
      </c>
      <c r="B32" s="44">
        <f>B31+C31</f>
        <v>1494472974.999999</v>
      </c>
      <c r="C32" s="45"/>
      <c r="D32" s="44">
        <f>D31+E31</f>
        <v>170775498</v>
      </c>
      <c r="E32" s="45"/>
      <c r="F32" s="44">
        <f>F31+G31</f>
        <v>141663030</v>
      </c>
      <c r="G32" s="45"/>
      <c r="H32" s="44">
        <f>H31+I31</f>
        <v>220373214.99999991</v>
      </c>
      <c r="I32" s="45"/>
      <c r="J32" s="44">
        <f>J31+K31</f>
        <v>0</v>
      </c>
      <c r="K32" s="45"/>
      <c r="L32" s="44">
        <f>L31+M31</f>
        <v>2027284717.999999</v>
      </c>
      <c r="M32" s="46"/>
      <c r="N32" s="22">
        <f>B32+D32+F32+H32+J32</f>
        <v>2027284717.999999</v>
      </c>
      <c r="P32" s="5" t="s">
        <v>0</v>
      </c>
      <c r="Q32" s="44">
        <f>Q31+R31</f>
        <v>197962</v>
      </c>
      <c r="R32" s="45"/>
      <c r="S32" s="44">
        <f>S31+T31</f>
        <v>21362</v>
      </c>
      <c r="T32" s="45"/>
      <c r="U32" s="44">
        <f>U31+V31</f>
        <v>16971</v>
      </c>
      <c r="V32" s="45"/>
      <c r="W32" s="44">
        <f>W31+X31</f>
        <v>35567</v>
      </c>
      <c r="X32" s="45"/>
      <c r="Y32" s="44">
        <f>Y31+Z31</f>
        <v>3206</v>
      </c>
      <c r="Z32" s="45"/>
      <c r="AA32" s="44">
        <f>AA31+AB31</f>
        <v>275068</v>
      </c>
      <c r="AB32" s="45"/>
      <c r="AC32" s="23">
        <f>Q32+S32+U32+W32+Y32</f>
        <v>275068</v>
      </c>
      <c r="AE32" s="5" t="s">
        <v>0</v>
      </c>
      <c r="AF32" s="24">
        <f>IFERROR(B32/Q32,"N.A.")</f>
        <v>7549.2921621321211</v>
      </c>
      <c r="AG32" s="25"/>
      <c r="AH32" s="24">
        <f>IFERROR(D32/S32,"N.A.")</f>
        <v>7994.3590487782039</v>
      </c>
      <c r="AI32" s="25"/>
      <c r="AJ32" s="24">
        <f>IFERROR(F32/U32,"N.A.")</f>
        <v>8347.3590242177834</v>
      </c>
      <c r="AK32" s="25"/>
      <c r="AL32" s="24">
        <f>IFERROR(H32/W32,"N.A.")</f>
        <v>6196.0023336238619</v>
      </c>
      <c r="AM32" s="25"/>
      <c r="AN32" s="24">
        <f>IFERROR(J32/Y32,"N.A.")</f>
        <v>0</v>
      </c>
      <c r="AO32" s="25"/>
      <c r="AP32" s="24">
        <f>IFERROR(L32/AA32,"N.A.")</f>
        <v>7370.1219989238989</v>
      </c>
      <c r="AQ32" s="25"/>
      <c r="AR32" s="16">
        <f>IFERROR(N32/AC32, "N.A.")</f>
        <v>7370.1219989238989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24319720.000000004</v>
      </c>
      <c r="C39" s="2"/>
      <c r="D39" s="2">
        <v>0</v>
      </c>
      <c r="E39" s="2"/>
      <c r="F39" s="2">
        <v>11349420</v>
      </c>
      <c r="G39" s="2"/>
      <c r="H39" s="2">
        <v>88441068.99999997</v>
      </c>
      <c r="I39" s="2"/>
      <c r="J39" s="2">
        <v>0</v>
      </c>
      <c r="K39" s="2"/>
      <c r="L39" s="1">
        <f>B39+D39+F39+H39+J39</f>
        <v>124110208.99999997</v>
      </c>
      <c r="M39" s="13">
        <f>C39+E39+G39+I39+K39</f>
        <v>0</v>
      </c>
      <c r="N39" s="14">
        <f>L39+M39</f>
        <v>124110208.99999997</v>
      </c>
      <c r="P39" s="3" t="s">
        <v>12</v>
      </c>
      <c r="Q39" s="2">
        <v>5407</v>
      </c>
      <c r="R39" s="2">
        <v>0</v>
      </c>
      <c r="S39" s="2">
        <v>129</v>
      </c>
      <c r="T39" s="2">
        <v>0</v>
      </c>
      <c r="U39" s="2">
        <v>1811</v>
      </c>
      <c r="V39" s="2">
        <v>0</v>
      </c>
      <c r="W39" s="2">
        <v>25618</v>
      </c>
      <c r="X39" s="2">
        <v>0</v>
      </c>
      <c r="Y39" s="2">
        <v>1630</v>
      </c>
      <c r="Z39" s="2">
        <v>0</v>
      </c>
      <c r="AA39" s="1">
        <f>Q39+S39+U39+W39+Y39</f>
        <v>34595</v>
      </c>
      <c r="AB39" s="13">
        <f>R39+T39+V39+X39+Z39</f>
        <v>0</v>
      </c>
      <c r="AC39" s="14">
        <f>AA39+AB39</f>
        <v>34595</v>
      </c>
      <c r="AE39" s="3" t="s">
        <v>12</v>
      </c>
      <c r="AF39" s="2">
        <f>IFERROR(B39/Q39, "N.A.")</f>
        <v>4497.8213427039027</v>
      </c>
      <c r="AG39" s="2" t="str">
        <f t="shared" ref="AG39:AR43" si="30">IFERROR(C39/R39, "N.A.")</f>
        <v>N.A.</v>
      </c>
      <c r="AH39" s="2">
        <f t="shared" si="30"/>
        <v>0</v>
      </c>
      <c r="AI39" s="2" t="str">
        <f t="shared" si="30"/>
        <v>N.A.</v>
      </c>
      <c r="AJ39" s="2">
        <f t="shared" si="30"/>
        <v>6266.9353948094977</v>
      </c>
      <c r="AK39" s="2" t="str">
        <f t="shared" si="30"/>
        <v>N.A.</v>
      </c>
      <c r="AL39" s="2">
        <f t="shared" si="30"/>
        <v>3452.3018580685443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3587.518687671628</v>
      </c>
      <c r="AQ39" s="13" t="str">
        <f t="shared" si="30"/>
        <v>N.A.</v>
      </c>
      <c r="AR39" s="14">
        <f t="shared" si="30"/>
        <v>3587.518687671628</v>
      </c>
    </row>
    <row r="40" spans="1:44" ht="15" customHeight="1" thickBot="1" x14ac:dyDescent="0.3">
      <c r="A40" s="3" t="s">
        <v>13</v>
      </c>
      <c r="B40" s="2">
        <v>67939429</v>
      </c>
      <c r="C40" s="2">
        <v>5947250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67939429</v>
      </c>
      <c r="M40" s="13">
        <f t="shared" si="31"/>
        <v>5947250</v>
      </c>
      <c r="N40" s="14">
        <f t="shared" ref="N40:N42" si="32">L40+M40</f>
        <v>73886679</v>
      </c>
      <c r="P40" s="3" t="s">
        <v>13</v>
      </c>
      <c r="Q40" s="2">
        <v>13093</v>
      </c>
      <c r="R40" s="2">
        <v>669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13093</v>
      </c>
      <c r="AB40" s="13">
        <f t="shared" si="33"/>
        <v>669</v>
      </c>
      <c r="AC40" s="14">
        <f t="shared" ref="AC40:AC42" si="34">AA40+AB40</f>
        <v>13762</v>
      </c>
      <c r="AE40" s="3" t="s">
        <v>13</v>
      </c>
      <c r="AF40" s="2">
        <f t="shared" ref="AF40:AF43" si="35">IFERROR(B40/Q40, "N.A.")</f>
        <v>5188.9886962499049</v>
      </c>
      <c r="AG40" s="2">
        <f t="shared" si="30"/>
        <v>8889.7608370702546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5188.9886962499049</v>
      </c>
      <c r="AQ40" s="13">
        <f t="shared" si="30"/>
        <v>8889.7608370702546</v>
      </c>
      <c r="AR40" s="14">
        <f t="shared" si="30"/>
        <v>5368.8910768783608</v>
      </c>
    </row>
    <row r="41" spans="1:44" ht="15" customHeight="1" thickBot="1" x14ac:dyDescent="0.3">
      <c r="A41" s="3" t="s">
        <v>14</v>
      </c>
      <c r="B41" s="2">
        <v>99594767.999999985</v>
      </c>
      <c r="C41" s="2">
        <v>620920745.00000036</v>
      </c>
      <c r="D41" s="2">
        <v>28851979.999999996</v>
      </c>
      <c r="E41" s="2">
        <v>39319300</v>
      </c>
      <c r="F41" s="2"/>
      <c r="G41" s="2">
        <v>8638600</v>
      </c>
      <c r="H41" s="2"/>
      <c r="I41" s="2">
        <v>21762360</v>
      </c>
      <c r="J41" s="2">
        <v>0</v>
      </c>
      <c r="K41" s="2"/>
      <c r="L41" s="1">
        <f t="shared" si="31"/>
        <v>128446747.99999999</v>
      </c>
      <c r="M41" s="13">
        <f t="shared" si="31"/>
        <v>690641005.00000036</v>
      </c>
      <c r="N41" s="14">
        <f t="shared" si="32"/>
        <v>819087753.00000036</v>
      </c>
      <c r="P41" s="3" t="s">
        <v>14</v>
      </c>
      <c r="Q41" s="2">
        <v>19808</v>
      </c>
      <c r="R41" s="2">
        <v>90757</v>
      </c>
      <c r="S41" s="2">
        <v>3769</v>
      </c>
      <c r="T41" s="2">
        <v>2536</v>
      </c>
      <c r="U41" s="2">
        <v>0</v>
      </c>
      <c r="V41" s="2">
        <v>2037</v>
      </c>
      <c r="W41" s="2">
        <v>0</v>
      </c>
      <c r="X41" s="2">
        <v>4076</v>
      </c>
      <c r="Y41" s="2">
        <v>2928</v>
      </c>
      <c r="Z41" s="2">
        <v>0</v>
      </c>
      <c r="AA41" s="1">
        <f t="shared" si="33"/>
        <v>26505</v>
      </c>
      <c r="AB41" s="13">
        <f t="shared" si="33"/>
        <v>99406</v>
      </c>
      <c r="AC41" s="14">
        <f t="shared" si="34"/>
        <v>125911</v>
      </c>
      <c r="AE41" s="3" t="s">
        <v>14</v>
      </c>
      <c r="AF41" s="2">
        <f t="shared" si="35"/>
        <v>5028.0072697899832</v>
      </c>
      <c r="AG41" s="2">
        <f t="shared" si="30"/>
        <v>6841.5741485505287</v>
      </c>
      <c r="AH41" s="2">
        <f t="shared" si="30"/>
        <v>7655.075616874502</v>
      </c>
      <c r="AI41" s="2">
        <f t="shared" si="30"/>
        <v>15504.455835962146</v>
      </c>
      <c r="AJ41" s="2" t="str">
        <f t="shared" si="30"/>
        <v>N.A.</v>
      </c>
      <c r="AK41" s="2">
        <f t="shared" si="30"/>
        <v>4240.8443789887087</v>
      </c>
      <c r="AL41" s="2" t="str">
        <f t="shared" si="30"/>
        <v>N.A.</v>
      </c>
      <c r="AM41" s="2">
        <f t="shared" si="30"/>
        <v>5339.1462217860644</v>
      </c>
      <c r="AN41" s="2">
        <f t="shared" si="30"/>
        <v>0</v>
      </c>
      <c r="AO41" s="2" t="str">
        <f t="shared" si="30"/>
        <v>N.A.</v>
      </c>
      <c r="AP41" s="15">
        <f t="shared" si="30"/>
        <v>4846.1327296736463</v>
      </c>
      <c r="AQ41" s="13">
        <f t="shared" si="30"/>
        <v>6947.679264833112</v>
      </c>
      <c r="AR41" s="14">
        <f t="shared" si="30"/>
        <v>6505.2914598406842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191853916.99999988</v>
      </c>
      <c r="C43" s="2">
        <v>626867994.99999964</v>
      </c>
      <c r="D43" s="2">
        <v>28851979.999999996</v>
      </c>
      <c r="E43" s="2">
        <v>39319300</v>
      </c>
      <c r="F43" s="2">
        <v>11349420</v>
      </c>
      <c r="G43" s="2">
        <v>8638600</v>
      </c>
      <c r="H43" s="2">
        <v>88441068.99999997</v>
      </c>
      <c r="I43" s="2">
        <v>21762360</v>
      </c>
      <c r="J43" s="2">
        <v>0</v>
      </c>
      <c r="K43" s="2"/>
      <c r="L43" s="1">
        <f t="shared" ref="L43" si="36">B43+D43+F43+H43+J43</f>
        <v>320496385.99999988</v>
      </c>
      <c r="M43" s="13">
        <f t="shared" ref="M43" si="37">C43+E43+G43+I43+K43</f>
        <v>696588254.99999964</v>
      </c>
      <c r="N43" s="21">
        <f t="shared" ref="N43" si="38">L43+M43</f>
        <v>1017084640.9999995</v>
      </c>
      <c r="P43" s="4" t="s">
        <v>16</v>
      </c>
      <c r="Q43" s="2">
        <v>38308</v>
      </c>
      <c r="R43" s="2">
        <v>91426</v>
      </c>
      <c r="S43" s="2">
        <v>3898</v>
      </c>
      <c r="T43" s="2">
        <v>2536</v>
      </c>
      <c r="U43" s="2">
        <v>1811</v>
      </c>
      <c r="V43" s="2">
        <v>2037</v>
      </c>
      <c r="W43" s="2">
        <v>25618</v>
      </c>
      <c r="X43" s="2">
        <v>4076</v>
      </c>
      <c r="Y43" s="2">
        <v>4558</v>
      </c>
      <c r="Z43" s="2">
        <v>0</v>
      </c>
      <c r="AA43" s="1">
        <f t="shared" ref="AA43" si="39">Q43+S43+U43+W43+Y43</f>
        <v>74193</v>
      </c>
      <c r="AB43" s="13">
        <f t="shared" ref="AB43" si="40">R43+T43+V43+X43+Z43</f>
        <v>100075</v>
      </c>
      <c r="AC43" s="21">
        <f t="shared" ref="AC43" si="41">AA43+AB43</f>
        <v>174268</v>
      </c>
      <c r="AE43" s="4" t="s">
        <v>16</v>
      </c>
      <c r="AF43" s="2">
        <f t="shared" si="35"/>
        <v>5008.1945546622082</v>
      </c>
      <c r="AG43" s="2">
        <f t="shared" si="30"/>
        <v>6856.5615361056989</v>
      </c>
      <c r="AH43" s="2">
        <f t="shared" si="30"/>
        <v>7401.7393535146221</v>
      </c>
      <c r="AI43" s="2">
        <f t="shared" si="30"/>
        <v>15504.455835962146</v>
      </c>
      <c r="AJ43" s="2">
        <f t="shared" si="30"/>
        <v>6266.9353948094977</v>
      </c>
      <c r="AK43" s="2">
        <f t="shared" si="30"/>
        <v>4240.8443789887087</v>
      </c>
      <c r="AL43" s="2">
        <f t="shared" si="30"/>
        <v>3452.3018580685443</v>
      </c>
      <c r="AM43" s="2">
        <f t="shared" si="30"/>
        <v>5339.1462217860644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4319.7658269648064</v>
      </c>
      <c r="AQ43" s="13">
        <f t="shared" ref="AQ43" si="43">IFERROR(M43/AB43, "N.A.")</f>
        <v>6960.6620534599015</v>
      </c>
      <c r="AR43" s="14">
        <f t="shared" ref="AR43" si="44">IFERROR(N43/AC43, "N.A.")</f>
        <v>5836.32474694149</v>
      </c>
    </row>
    <row r="44" spans="1:44" ht="15" customHeight="1" thickBot="1" x14ac:dyDescent="0.3">
      <c r="A44" s="5" t="s">
        <v>0</v>
      </c>
      <c r="B44" s="44">
        <f>B43+C43</f>
        <v>818721911.99999952</v>
      </c>
      <c r="C44" s="45"/>
      <c r="D44" s="44">
        <f>D43+E43</f>
        <v>68171280</v>
      </c>
      <c r="E44" s="45"/>
      <c r="F44" s="44">
        <f>F43+G43</f>
        <v>19988020</v>
      </c>
      <c r="G44" s="45"/>
      <c r="H44" s="44">
        <f>H43+I43</f>
        <v>110203428.99999997</v>
      </c>
      <c r="I44" s="45"/>
      <c r="J44" s="44">
        <f>J43+K43</f>
        <v>0</v>
      </c>
      <c r="K44" s="45"/>
      <c r="L44" s="44">
        <f>L43+M43</f>
        <v>1017084640.9999995</v>
      </c>
      <c r="M44" s="46"/>
      <c r="N44" s="22">
        <f>B44+D44+F44+H44+J44</f>
        <v>1017084640.9999995</v>
      </c>
      <c r="P44" s="5" t="s">
        <v>0</v>
      </c>
      <c r="Q44" s="44">
        <f>Q43+R43</f>
        <v>129734</v>
      </c>
      <c r="R44" s="45"/>
      <c r="S44" s="44">
        <f>S43+T43</f>
        <v>6434</v>
      </c>
      <c r="T44" s="45"/>
      <c r="U44" s="44">
        <f>U43+V43</f>
        <v>3848</v>
      </c>
      <c r="V44" s="45"/>
      <c r="W44" s="44">
        <f>W43+X43</f>
        <v>29694</v>
      </c>
      <c r="X44" s="45"/>
      <c r="Y44" s="44">
        <f>Y43+Z43</f>
        <v>4558</v>
      </c>
      <c r="Z44" s="45"/>
      <c r="AA44" s="44">
        <f>AA43+AB43</f>
        <v>174268</v>
      </c>
      <c r="AB44" s="46"/>
      <c r="AC44" s="22">
        <f>Q44+S44+U44+W44+Y44</f>
        <v>174268</v>
      </c>
      <c r="AE44" s="5" t="s">
        <v>0</v>
      </c>
      <c r="AF44" s="24">
        <f>IFERROR(B44/Q44,"N.A.")</f>
        <v>6310.7736753665158</v>
      </c>
      <c r="AG44" s="25"/>
      <c r="AH44" s="24">
        <f>IFERROR(D44/S44,"N.A.")</f>
        <v>10595.474044140503</v>
      </c>
      <c r="AI44" s="25"/>
      <c r="AJ44" s="24">
        <f>IFERROR(F44/U44,"N.A.")</f>
        <v>5194.3918918918916</v>
      </c>
      <c r="AK44" s="25"/>
      <c r="AL44" s="24">
        <f>IFERROR(H44/W44,"N.A.")</f>
        <v>3711.302923149457</v>
      </c>
      <c r="AM44" s="25"/>
      <c r="AN44" s="24">
        <f>IFERROR(J44/Y44,"N.A.")</f>
        <v>0</v>
      </c>
      <c r="AO44" s="25"/>
      <c r="AP44" s="24">
        <f>IFERROR(L44/AA44,"N.A.")</f>
        <v>5836.32474694149</v>
      </c>
      <c r="AQ44" s="25"/>
      <c r="AR44" s="16">
        <f>IFERROR(N44/AC44, "N.A.")</f>
        <v>5836.32474694149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6351600</v>
      </c>
      <c r="C15" s="2"/>
      <c r="D15" s="2"/>
      <c r="E15" s="2"/>
      <c r="F15" s="2">
        <v>6148785</v>
      </c>
      <c r="G15" s="2"/>
      <c r="H15" s="2">
        <v>8095770</v>
      </c>
      <c r="I15" s="2"/>
      <c r="J15" s="2"/>
      <c r="K15" s="2"/>
      <c r="L15" s="1">
        <f>B15+D15+F15+H15+J15</f>
        <v>20596155</v>
      </c>
      <c r="M15" s="13">
        <f>C15+E15+G15+I15+K15</f>
        <v>0</v>
      </c>
      <c r="N15" s="14">
        <f>L15+M15</f>
        <v>20596155</v>
      </c>
      <c r="P15" s="3" t="s">
        <v>12</v>
      </c>
      <c r="Q15" s="2">
        <v>948</v>
      </c>
      <c r="R15" s="2">
        <v>0</v>
      </c>
      <c r="S15" s="2">
        <v>0</v>
      </c>
      <c r="T15" s="2">
        <v>0</v>
      </c>
      <c r="U15" s="2">
        <v>681</v>
      </c>
      <c r="V15" s="2">
        <v>0</v>
      </c>
      <c r="W15" s="2">
        <v>1893</v>
      </c>
      <c r="X15" s="2">
        <v>0</v>
      </c>
      <c r="Y15" s="2">
        <v>0</v>
      </c>
      <c r="Z15" s="2">
        <v>0</v>
      </c>
      <c r="AA15" s="1">
        <f>Q15+S15+U15+W15+Y15</f>
        <v>3522</v>
      </c>
      <c r="AB15" s="13">
        <f>R15+T15+V15+X15+Z15</f>
        <v>0</v>
      </c>
      <c r="AC15" s="14">
        <f>AA15+AB15</f>
        <v>3522</v>
      </c>
      <c r="AE15" s="3" t="s">
        <v>12</v>
      </c>
      <c r="AF15" s="2">
        <f>IFERROR(B15/Q15, "N.A.")</f>
        <v>6700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9029.0528634361235</v>
      </c>
      <c r="AK15" s="2" t="str">
        <f t="shared" si="0"/>
        <v>N.A.</v>
      </c>
      <c r="AL15" s="2">
        <f t="shared" si="0"/>
        <v>4276.687797147385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5847.8577512776828</v>
      </c>
      <c r="AQ15" s="13" t="str">
        <f t="shared" si="0"/>
        <v>N.A.</v>
      </c>
      <c r="AR15" s="14">
        <f t="shared" si="0"/>
        <v>5847.8577512776828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15509190</v>
      </c>
      <c r="C17" s="2">
        <v>11044380</v>
      </c>
      <c r="D17" s="2"/>
      <c r="E17" s="2"/>
      <c r="F17" s="2"/>
      <c r="G17" s="2">
        <v>0</v>
      </c>
      <c r="H17" s="2"/>
      <c r="I17" s="2">
        <v>3291300</v>
      </c>
      <c r="J17" s="2"/>
      <c r="K17" s="2"/>
      <c r="L17" s="1">
        <f t="shared" si="1"/>
        <v>15509190</v>
      </c>
      <c r="M17" s="13">
        <f t="shared" si="1"/>
        <v>14335680</v>
      </c>
      <c r="N17" s="14">
        <f t="shared" si="2"/>
        <v>29844870</v>
      </c>
      <c r="P17" s="3" t="s">
        <v>14</v>
      </c>
      <c r="Q17" s="2">
        <v>1893</v>
      </c>
      <c r="R17" s="2">
        <v>1509</v>
      </c>
      <c r="S17" s="2">
        <v>0</v>
      </c>
      <c r="T17" s="2">
        <v>0</v>
      </c>
      <c r="U17" s="2">
        <v>0</v>
      </c>
      <c r="V17" s="2">
        <v>207</v>
      </c>
      <c r="W17" s="2">
        <v>0</v>
      </c>
      <c r="X17" s="2">
        <v>414</v>
      </c>
      <c r="Y17" s="2">
        <v>0</v>
      </c>
      <c r="Z17" s="2">
        <v>0</v>
      </c>
      <c r="AA17" s="1">
        <f t="shared" si="3"/>
        <v>1893</v>
      </c>
      <c r="AB17" s="13">
        <f t="shared" si="3"/>
        <v>2130</v>
      </c>
      <c r="AC17" s="14">
        <f t="shared" si="4"/>
        <v>4023</v>
      </c>
      <c r="AE17" s="3" t="s">
        <v>14</v>
      </c>
      <c r="AF17" s="2">
        <f t="shared" si="5"/>
        <v>8192.9160063391446</v>
      </c>
      <c r="AG17" s="2">
        <f t="shared" si="0"/>
        <v>7319.0059642147116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7950</v>
      </c>
      <c r="AN17" s="2" t="str">
        <f t="shared" si="0"/>
        <v>N.A.</v>
      </c>
      <c r="AO17" s="2" t="str">
        <f t="shared" si="0"/>
        <v>N.A.</v>
      </c>
      <c r="AP17" s="15">
        <f t="shared" si="0"/>
        <v>8192.9160063391446</v>
      </c>
      <c r="AQ17" s="13">
        <f t="shared" si="0"/>
        <v>6730.3661971830988</v>
      </c>
      <c r="AR17" s="14">
        <f t="shared" si="0"/>
        <v>7418.5607755406409</v>
      </c>
    </row>
    <row r="18" spans="1:44" ht="15" customHeight="1" thickBot="1" x14ac:dyDescent="0.3">
      <c r="A18" s="3" t="s">
        <v>15</v>
      </c>
      <c r="B18" s="2">
        <v>1121010</v>
      </c>
      <c r="C18" s="2"/>
      <c r="D18" s="2"/>
      <c r="E18" s="2"/>
      <c r="F18" s="2"/>
      <c r="G18" s="2">
        <v>1042800</v>
      </c>
      <c r="H18" s="2">
        <v>3566061</v>
      </c>
      <c r="I18" s="2"/>
      <c r="J18" s="2">
        <v>0</v>
      </c>
      <c r="K18" s="2"/>
      <c r="L18" s="1">
        <f t="shared" si="1"/>
        <v>4687071</v>
      </c>
      <c r="M18" s="13">
        <f t="shared" si="1"/>
        <v>1042800</v>
      </c>
      <c r="N18" s="14">
        <f t="shared" si="2"/>
        <v>5729871</v>
      </c>
      <c r="P18" s="3" t="s">
        <v>15</v>
      </c>
      <c r="Q18" s="2">
        <v>474</v>
      </c>
      <c r="R18" s="2">
        <v>0</v>
      </c>
      <c r="S18" s="2">
        <v>0</v>
      </c>
      <c r="T18" s="2">
        <v>0</v>
      </c>
      <c r="U18" s="2">
        <v>0</v>
      </c>
      <c r="V18" s="2">
        <v>237</v>
      </c>
      <c r="W18" s="2">
        <v>3969</v>
      </c>
      <c r="X18" s="2">
        <v>0</v>
      </c>
      <c r="Y18" s="2">
        <v>237</v>
      </c>
      <c r="Z18" s="2">
        <v>0</v>
      </c>
      <c r="AA18" s="1">
        <f t="shared" si="3"/>
        <v>4680</v>
      </c>
      <c r="AB18" s="13">
        <f t="shared" si="3"/>
        <v>237</v>
      </c>
      <c r="AC18" s="21">
        <f t="shared" si="4"/>
        <v>4917</v>
      </c>
      <c r="AE18" s="3" t="s">
        <v>15</v>
      </c>
      <c r="AF18" s="2">
        <f t="shared" si="5"/>
        <v>2365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4400</v>
      </c>
      <c r="AL18" s="2">
        <f t="shared" si="0"/>
        <v>898.47845804988663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1001.5108974358974</v>
      </c>
      <c r="AQ18" s="13">
        <f t="shared" si="0"/>
        <v>4400</v>
      </c>
      <c r="AR18" s="14">
        <f t="shared" si="0"/>
        <v>1165.3184868822452</v>
      </c>
    </row>
    <row r="19" spans="1:44" ht="15" customHeight="1" thickBot="1" x14ac:dyDescent="0.3">
      <c r="A19" s="4" t="s">
        <v>16</v>
      </c>
      <c r="B19" s="2">
        <v>22981800.000000004</v>
      </c>
      <c r="C19" s="2">
        <v>11044380</v>
      </c>
      <c r="D19" s="2"/>
      <c r="E19" s="2"/>
      <c r="F19" s="2">
        <v>6148785</v>
      </c>
      <c r="G19" s="2">
        <v>1042800</v>
      </c>
      <c r="H19" s="2">
        <v>11661831.000000002</v>
      </c>
      <c r="I19" s="2">
        <v>3291300</v>
      </c>
      <c r="J19" s="2">
        <v>0</v>
      </c>
      <c r="K19" s="2"/>
      <c r="L19" s="1">
        <f t="shared" ref="L19" si="6">B19+D19+F19+H19+J19</f>
        <v>40792416.000000007</v>
      </c>
      <c r="M19" s="13">
        <f t="shared" ref="M19" si="7">C19+E19+G19+I19+K19</f>
        <v>15378480</v>
      </c>
      <c r="N19" s="21">
        <f t="shared" ref="N19" si="8">L19+M19</f>
        <v>56170896.000000007</v>
      </c>
      <c r="P19" s="4" t="s">
        <v>16</v>
      </c>
      <c r="Q19" s="2">
        <v>3315</v>
      </c>
      <c r="R19" s="2">
        <v>1509</v>
      </c>
      <c r="S19" s="2">
        <v>0</v>
      </c>
      <c r="T19" s="2">
        <v>0</v>
      </c>
      <c r="U19" s="2">
        <v>681</v>
      </c>
      <c r="V19" s="2">
        <v>444</v>
      </c>
      <c r="W19" s="2">
        <v>5862</v>
      </c>
      <c r="X19" s="2">
        <v>414</v>
      </c>
      <c r="Y19" s="2">
        <v>237</v>
      </c>
      <c r="Z19" s="2">
        <v>0</v>
      </c>
      <c r="AA19" s="1">
        <f t="shared" ref="AA19" si="9">Q19+S19+U19+W19+Y19</f>
        <v>10095</v>
      </c>
      <c r="AB19" s="13">
        <f t="shared" ref="AB19" si="10">R19+T19+V19+X19+Z19</f>
        <v>2367</v>
      </c>
      <c r="AC19" s="14">
        <f t="shared" ref="AC19" si="11">AA19+AB19</f>
        <v>12462</v>
      </c>
      <c r="AE19" s="4" t="s">
        <v>16</v>
      </c>
      <c r="AF19" s="2">
        <f t="shared" si="5"/>
        <v>6932.66968325792</v>
      </c>
      <c r="AG19" s="2">
        <f t="shared" si="0"/>
        <v>7319.0059642147116</v>
      </c>
      <c r="AH19" s="2" t="str">
        <f t="shared" si="0"/>
        <v>N.A.</v>
      </c>
      <c r="AI19" s="2" t="str">
        <f t="shared" si="0"/>
        <v>N.A.</v>
      </c>
      <c r="AJ19" s="2">
        <f t="shared" si="0"/>
        <v>9029.0528634361235</v>
      </c>
      <c r="AK19" s="2">
        <f t="shared" si="0"/>
        <v>2348.6486486486488</v>
      </c>
      <c r="AL19" s="2">
        <f t="shared" si="0"/>
        <v>1989.3945752302971</v>
      </c>
      <c r="AM19" s="2">
        <f t="shared" si="0"/>
        <v>7950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4040.8534918276382</v>
      </c>
      <c r="AQ19" s="13">
        <f t="shared" ref="AQ19" si="13">IFERROR(M19/AB19, "N.A.")</f>
        <v>6497.0342205323195</v>
      </c>
      <c r="AR19" s="14">
        <f t="shared" ref="AR19" si="14">IFERROR(N19/AC19, "N.A.")</f>
        <v>4507.3740972556579</v>
      </c>
    </row>
    <row r="20" spans="1:44" ht="15" customHeight="1" thickBot="1" x14ac:dyDescent="0.3">
      <c r="A20" s="5" t="s">
        <v>0</v>
      </c>
      <c r="B20" s="44">
        <f>B19+C19</f>
        <v>34026180</v>
      </c>
      <c r="C20" s="45"/>
      <c r="D20" s="44">
        <f>D19+E19</f>
        <v>0</v>
      </c>
      <c r="E20" s="45"/>
      <c r="F20" s="44">
        <f>F19+G19</f>
        <v>7191585</v>
      </c>
      <c r="G20" s="45"/>
      <c r="H20" s="44">
        <f>H19+I19</f>
        <v>14953131.000000002</v>
      </c>
      <c r="I20" s="45"/>
      <c r="J20" s="44">
        <f>J19+K19</f>
        <v>0</v>
      </c>
      <c r="K20" s="45"/>
      <c r="L20" s="44">
        <f>L19+M19</f>
        <v>56170896.000000007</v>
      </c>
      <c r="M20" s="46"/>
      <c r="N20" s="22">
        <f>B20+D20+F20+H20+J20</f>
        <v>56170896</v>
      </c>
      <c r="P20" s="5" t="s">
        <v>0</v>
      </c>
      <c r="Q20" s="44">
        <f>Q19+R19</f>
        <v>4824</v>
      </c>
      <c r="R20" s="45"/>
      <c r="S20" s="44">
        <f>S19+T19</f>
        <v>0</v>
      </c>
      <c r="T20" s="45"/>
      <c r="U20" s="44">
        <f>U19+V19</f>
        <v>1125</v>
      </c>
      <c r="V20" s="45"/>
      <c r="W20" s="44">
        <f>W19+X19</f>
        <v>6276</v>
      </c>
      <c r="X20" s="45"/>
      <c r="Y20" s="44">
        <f>Y19+Z19</f>
        <v>237</v>
      </c>
      <c r="Z20" s="45"/>
      <c r="AA20" s="44">
        <f>AA19+AB19</f>
        <v>12462</v>
      </c>
      <c r="AB20" s="45"/>
      <c r="AC20" s="23">
        <f>Q20+S20+U20+W20+Y20</f>
        <v>12462</v>
      </c>
      <c r="AE20" s="5" t="s">
        <v>0</v>
      </c>
      <c r="AF20" s="24">
        <f>IFERROR(B20/Q20,"N.A.")</f>
        <v>7053.519900497512</v>
      </c>
      <c r="AG20" s="25"/>
      <c r="AH20" s="24" t="str">
        <f>IFERROR(D20/S20,"N.A.")</f>
        <v>N.A.</v>
      </c>
      <c r="AI20" s="25"/>
      <c r="AJ20" s="24">
        <f>IFERROR(F20/U20,"N.A.")</f>
        <v>6392.52</v>
      </c>
      <c r="AK20" s="25"/>
      <c r="AL20" s="24">
        <f>IFERROR(H20/W20,"N.A.")</f>
        <v>2382.5893881453158</v>
      </c>
      <c r="AM20" s="25"/>
      <c r="AN20" s="24">
        <f>IFERROR(J20/Y20,"N.A.")</f>
        <v>0</v>
      </c>
      <c r="AO20" s="25"/>
      <c r="AP20" s="24">
        <f>IFERROR(L20/AA20,"N.A.")</f>
        <v>4507.3740972556579</v>
      </c>
      <c r="AQ20" s="25"/>
      <c r="AR20" s="16">
        <f>IFERROR(N20/AC20, "N.A.")</f>
        <v>4507.374097255657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4313400</v>
      </c>
      <c r="C27" s="2"/>
      <c r="D27" s="2"/>
      <c r="E27" s="2"/>
      <c r="F27" s="2">
        <v>4263450</v>
      </c>
      <c r="G27" s="2"/>
      <c r="H27" s="2">
        <v>6729570</v>
      </c>
      <c r="I27" s="2"/>
      <c r="J27" s="2"/>
      <c r="K27" s="2"/>
      <c r="L27" s="1">
        <f>B27+D27+F27+H27+J27</f>
        <v>15306420</v>
      </c>
      <c r="M27" s="13">
        <f>C27+E27+G27+I27+K27</f>
        <v>0</v>
      </c>
      <c r="N27" s="14">
        <f>L27+M27</f>
        <v>15306420</v>
      </c>
      <c r="P27" s="3" t="s">
        <v>12</v>
      </c>
      <c r="Q27" s="2">
        <v>474</v>
      </c>
      <c r="R27" s="2">
        <v>0</v>
      </c>
      <c r="S27" s="2">
        <v>0</v>
      </c>
      <c r="T27" s="2">
        <v>0</v>
      </c>
      <c r="U27" s="2">
        <v>444</v>
      </c>
      <c r="V27" s="2">
        <v>0</v>
      </c>
      <c r="W27" s="2">
        <v>1242</v>
      </c>
      <c r="X27" s="2">
        <v>0</v>
      </c>
      <c r="Y27" s="2">
        <v>0</v>
      </c>
      <c r="Z27" s="2">
        <v>0</v>
      </c>
      <c r="AA27" s="1">
        <f>Q27+S27+U27+W27+Y27</f>
        <v>2160</v>
      </c>
      <c r="AB27" s="13">
        <f>R27+T27+V27+X27+Z27</f>
        <v>0</v>
      </c>
      <c r="AC27" s="14">
        <f>AA27+AB27</f>
        <v>2160</v>
      </c>
      <c r="AE27" s="3" t="s">
        <v>12</v>
      </c>
      <c r="AF27" s="2">
        <f>IFERROR(B27/Q27, "N.A.")</f>
        <v>9100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9602.364864864865</v>
      </c>
      <c r="AK27" s="2" t="str">
        <f t="shared" si="15"/>
        <v>N.A.</v>
      </c>
      <c r="AL27" s="2">
        <f t="shared" si="15"/>
        <v>5418.333333333333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7086.3055555555557</v>
      </c>
      <c r="AQ27" s="13" t="str">
        <f t="shared" si="15"/>
        <v>N.A.</v>
      </c>
      <c r="AR27" s="14">
        <f t="shared" si="15"/>
        <v>7086.3055555555557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10869570</v>
      </c>
      <c r="C29" s="2">
        <v>9385380</v>
      </c>
      <c r="D29" s="2"/>
      <c r="E29" s="2"/>
      <c r="F29" s="2"/>
      <c r="G29" s="2">
        <v>0</v>
      </c>
      <c r="H29" s="2"/>
      <c r="I29" s="2">
        <v>3291300</v>
      </c>
      <c r="J29" s="2"/>
      <c r="K29" s="2"/>
      <c r="L29" s="1">
        <f t="shared" si="16"/>
        <v>10869570</v>
      </c>
      <c r="M29" s="13">
        <f t="shared" si="16"/>
        <v>12676680</v>
      </c>
      <c r="N29" s="14">
        <f t="shared" si="17"/>
        <v>23546250</v>
      </c>
      <c r="P29" s="3" t="s">
        <v>14</v>
      </c>
      <c r="Q29" s="2">
        <v>1035</v>
      </c>
      <c r="R29" s="2">
        <v>1272</v>
      </c>
      <c r="S29" s="2">
        <v>0</v>
      </c>
      <c r="T29" s="2">
        <v>0</v>
      </c>
      <c r="U29" s="2">
        <v>0</v>
      </c>
      <c r="V29" s="2">
        <v>207</v>
      </c>
      <c r="W29" s="2">
        <v>0</v>
      </c>
      <c r="X29" s="2">
        <v>414</v>
      </c>
      <c r="Y29" s="2">
        <v>0</v>
      </c>
      <c r="Z29" s="2">
        <v>0</v>
      </c>
      <c r="AA29" s="1">
        <f t="shared" si="18"/>
        <v>1035</v>
      </c>
      <c r="AB29" s="13">
        <f t="shared" si="18"/>
        <v>1893</v>
      </c>
      <c r="AC29" s="14">
        <f t="shared" si="19"/>
        <v>2928</v>
      </c>
      <c r="AE29" s="3" t="s">
        <v>14</v>
      </c>
      <c r="AF29" s="2">
        <f t="shared" si="20"/>
        <v>10502</v>
      </c>
      <c r="AG29" s="2">
        <f t="shared" si="15"/>
        <v>7378.4433962264147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7950</v>
      </c>
      <c r="AN29" s="2" t="str">
        <f t="shared" si="15"/>
        <v>N.A.</v>
      </c>
      <c r="AO29" s="2" t="str">
        <f t="shared" si="15"/>
        <v>N.A.</v>
      </c>
      <c r="AP29" s="15">
        <f t="shared" si="15"/>
        <v>10502</v>
      </c>
      <c r="AQ29" s="13">
        <f t="shared" si="15"/>
        <v>6696.6085578446909</v>
      </c>
      <c r="AR29" s="14">
        <f t="shared" si="15"/>
        <v>8041.752049180328</v>
      </c>
    </row>
    <row r="30" spans="1:44" ht="15" customHeight="1" thickBot="1" x14ac:dyDescent="0.3">
      <c r="A30" s="3" t="s">
        <v>15</v>
      </c>
      <c r="B30" s="2">
        <v>1121010</v>
      </c>
      <c r="C30" s="2"/>
      <c r="D30" s="2"/>
      <c r="E30" s="2"/>
      <c r="F30" s="2"/>
      <c r="G30" s="2">
        <v>1042800</v>
      </c>
      <c r="H30" s="2">
        <v>2499560.9999999995</v>
      </c>
      <c r="I30" s="2"/>
      <c r="J30" s="2">
        <v>0</v>
      </c>
      <c r="K30" s="2"/>
      <c r="L30" s="1">
        <f t="shared" si="16"/>
        <v>3620570.9999999995</v>
      </c>
      <c r="M30" s="13">
        <f t="shared" si="16"/>
        <v>1042800</v>
      </c>
      <c r="N30" s="14">
        <f t="shared" si="17"/>
        <v>4663371</v>
      </c>
      <c r="P30" s="3" t="s">
        <v>15</v>
      </c>
      <c r="Q30" s="2">
        <v>474</v>
      </c>
      <c r="R30" s="2">
        <v>0</v>
      </c>
      <c r="S30" s="2">
        <v>0</v>
      </c>
      <c r="T30" s="2">
        <v>0</v>
      </c>
      <c r="U30" s="2">
        <v>0</v>
      </c>
      <c r="V30" s="2">
        <v>237</v>
      </c>
      <c r="W30" s="2">
        <v>3732</v>
      </c>
      <c r="X30" s="2">
        <v>0</v>
      </c>
      <c r="Y30" s="2">
        <v>237</v>
      </c>
      <c r="Z30" s="2">
        <v>0</v>
      </c>
      <c r="AA30" s="1">
        <f t="shared" si="18"/>
        <v>4443</v>
      </c>
      <c r="AB30" s="13">
        <f t="shared" si="18"/>
        <v>237</v>
      </c>
      <c r="AC30" s="21">
        <f t="shared" si="19"/>
        <v>4680</v>
      </c>
      <c r="AE30" s="3" t="s">
        <v>15</v>
      </c>
      <c r="AF30" s="2">
        <f t="shared" si="20"/>
        <v>2365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4400</v>
      </c>
      <c r="AL30" s="2">
        <f t="shared" si="15"/>
        <v>669.76446945337614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814.89331532748133</v>
      </c>
      <c r="AQ30" s="13">
        <f t="shared" si="15"/>
        <v>4400</v>
      </c>
      <c r="AR30" s="14">
        <f t="shared" si="15"/>
        <v>996.44679487179485</v>
      </c>
    </row>
    <row r="31" spans="1:44" ht="15" customHeight="1" thickBot="1" x14ac:dyDescent="0.3">
      <c r="A31" s="4" t="s">
        <v>16</v>
      </c>
      <c r="B31" s="2">
        <v>16303980</v>
      </c>
      <c r="C31" s="2">
        <v>9385380</v>
      </c>
      <c r="D31" s="2"/>
      <c r="E31" s="2"/>
      <c r="F31" s="2">
        <v>4263450</v>
      </c>
      <c r="G31" s="2">
        <v>1042800</v>
      </c>
      <c r="H31" s="2">
        <v>9229131.0000000037</v>
      </c>
      <c r="I31" s="2">
        <v>3291300</v>
      </c>
      <c r="J31" s="2">
        <v>0</v>
      </c>
      <c r="K31" s="2"/>
      <c r="L31" s="1">
        <f t="shared" ref="L31" si="21">B31+D31+F31+H31+J31</f>
        <v>29796561.000000004</v>
      </c>
      <c r="M31" s="13">
        <f t="shared" ref="M31" si="22">C31+E31+G31+I31+K31</f>
        <v>13719480</v>
      </c>
      <c r="N31" s="21">
        <f t="shared" ref="N31" si="23">L31+M31</f>
        <v>43516041</v>
      </c>
      <c r="P31" s="4" t="s">
        <v>16</v>
      </c>
      <c r="Q31" s="2">
        <v>1983</v>
      </c>
      <c r="R31" s="2">
        <v>1272</v>
      </c>
      <c r="S31" s="2">
        <v>0</v>
      </c>
      <c r="T31" s="2">
        <v>0</v>
      </c>
      <c r="U31" s="2">
        <v>444</v>
      </c>
      <c r="V31" s="2">
        <v>444</v>
      </c>
      <c r="W31" s="2">
        <v>4974</v>
      </c>
      <c r="X31" s="2">
        <v>414</v>
      </c>
      <c r="Y31" s="2">
        <v>237</v>
      </c>
      <c r="Z31" s="2">
        <v>0</v>
      </c>
      <c r="AA31" s="1">
        <f t="shared" ref="AA31" si="24">Q31+S31+U31+W31+Y31</f>
        <v>7638</v>
      </c>
      <c r="AB31" s="13">
        <f t="shared" ref="AB31" si="25">R31+T31+V31+X31+Z31</f>
        <v>2130</v>
      </c>
      <c r="AC31" s="14">
        <f t="shared" ref="AC31" si="26">AA31+AB31</f>
        <v>9768</v>
      </c>
      <c r="AE31" s="4" t="s">
        <v>16</v>
      </c>
      <c r="AF31" s="2">
        <f t="shared" si="20"/>
        <v>8221.8759455370655</v>
      </c>
      <c r="AG31" s="2">
        <f t="shared" si="15"/>
        <v>7378.4433962264147</v>
      </c>
      <c r="AH31" s="2" t="str">
        <f t="shared" si="15"/>
        <v>N.A.</v>
      </c>
      <c r="AI31" s="2" t="str">
        <f t="shared" si="15"/>
        <v>N.A.</v>
      </c>
      <c r="AJ31" s="2">
        <f t="shared" si="15"/>
        <v>9602.364864864865</v>
      </c>
      <c r="AK31" s="2">
        <f t="shared" si="15"/>
        <v>2348.6486486486488</v>
      </c>
      <c r="AL31" s="2">
        <f t="shared" si="15"/>
        <v>1855.4746682750308</v>
      </c>
      <c r="AM31" s="2">
        <f t="shared" si="15"/>
        <v>7950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3901.0946582875104</v>
      </c>
      <c r="AQ31" s="13">
        <f t="shared" ref="AQ31" si="28">IFERROR(M31/AB31, "N.A.")</f>
        <v>6441.070422535211</v>
      </c>
      <c r="AR31" s="14">
        <f t="shared" ref="AR31" si="29">IFERROR(N31/AC31, "N.A.")</f>
        <v>4454.9591523341523</v>
      </c>
    </row>
    <row r="32" spans="1:44" ht="15" customHeight="1" thickBot="1" x14ac:dyDescent="0.3">
      <c r="A32" s="5" t="s">
        <v>0</v>
      </c>
      <c r="B32" s="44">
        <f>B31+C31</f>
        <v>25689360</v>
      </c>
      <c r="C32" s="45"/>
      <c r="D32" s="44">
        <f>D31+E31</f>
        <v>0</v>
      </c>
      <c r="E32" s="45"/>
      <c r="F32" s="44">
        <f>F31+G31</f>
        <v>5306250</v>
      </c>
      <c r="G32" s="45"/>
      <c r="H32" s="44">
        <f>H31+I31</f>
        <v>12520431.000000004</v>
      </c>
      <c r="I32" s="45"/>
      <c r="J32" s="44">
        <f>J31+K31</f>
        <v>0</v>
      </c>
      <c r="K32" s="45"/>
      <c r="L32" s="44">
        <f>L31+M31</f>
        <v>43516041</v>
      </c>
      <c r="M32" s="46"/>
      <c r="N32" s="22">
        <f>B32+D32+F32+H32+J32</f>
        <v>43516041</v>
      </c>
      <c r="P32" s="5" t="s">
        <v>0</v>
      </c>
      <c r="Q32" s="44">
        <f>Q31+R31</f>
        <v>3255</v>
      </c>
      <c r="R32" s="45"/>
      <c r="S32" s="44">
        <f>S31+T31</f>
        <v>0</v>
      </c>
      <c r="T32" s="45"/>
      <c r="U32" s="44">
        <f>U31+V31</f>
        <v>888</v>
      </c>
      <c r="V32" s="45"/>
      <c r="W32" s="44">
        <f>W31+X31</f>
        <v>5388</v>
      </c>
      <c r="X32" s="45"/>
      <c r="Y32" s="44">
        <f>Y31+Z31</f>
        <v>237</v>
      </c>
      <c r="Z32" s="45"/>
      <c r="AA32" s="44">
        <f>AA31+AB31</f>
        <v>9768</v>
      </c>
      <c r="AB32" s="45"/>
      <c r="AC32" s="23">
        <f>Q32+S32+U32+W32+Y32</f>
        <v>9768</v>
      </c>
      <c r="AE32" s="5" t="s">
        <v>0</v>
      </c>
      <c r="AF32" s="24">
        <f>IFERROR(B32/Q32,"N.A.")</f>
        <v>7892.2764976958524</v>
      </c>
      <c r="AG32" s="25"/>
      <c r="AH32" s="24" t="str">
        <f>IFERROR(D32/S32,"N.A.")</f>
        <v>N.A.</v>
      </c>
      <c r="AI32" s="25"/>
      <c r="AJ32" s="24">
        <f>IFERROR(F32/U32,"N.A.")</f>
        <v>5975.5067567567567</v>
      </c>
      <c r="AK32" s="25"/>
      <c r="AL32" s="24">
        <f>IFERROR(H32/W32,"N.A.")</f>
        <v>2323.762249443208</v>
      </c>
      <c r="AM32" s="25"/>
      <c r="AN32" s="24">
        <f>IFERROR(J32/Y32,"N.A.")</f>
        <v>0</v>
      </c>
      <c r="AO32" s="25"/>
      <c r="AP32" s="24">
        <f>IFERROR(L32/AA32,"N.A.")</f>
        <v>4454.9591523341523</v>
      </c>
      <c r="AQ32" s="25"/>
      <c r="AR32" s="16">
        <f>IFERROR(N32/AC32, "N.A.")</f>
        <v>4454.9591523341523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2038200</v>
      </c>
      <c r="C39" s="2"/>
      <c r="D39" s="2"/>
      <c r="E39" s="2"/>
      <c r="F39" s="2">
        <v>1885335</v>
      </c>
      <c r="G39" s="2"/>
      <c r="H39" s="2">
        <v>1366200</v>
      </c>
      <c r="I39" s="2"/>
      <c r="J39" s="2"/>
      <c r="K39" s="2"/>
      <c r="L39" s="1">
        <f>B39+D39+F39+H39+J39</f>
        <v>5289735</v>
      </c>
      <c r="M39" s="13">
        <f>C39+E39+G39+I39+K39</f>
        <v>0</v>
      </c>
      <c r="N39" s="14">
        <f>L39+M39</f>
        <v>5289735</v>
      </c>
      <c r="P39" s="3" t="s">
        <v>12</v>
      </c>
      <c r="Q39" s="2">
        <v>474</v>
      </c>
      <c r="R39" s="2">
        <v>0</v>
      </c>
      <c r="S39" s="2">
        <v>0</v>
      </c>
      <c r="T39" s="2">
        <v>0</v>
      </c>
      <c r="U39" s="2">
        <v>237</v>
      </c>
      <c r="V39" s="2">
        <v>0</v>
      </c>
      <c r="W39" s="2">
        <v>651</v>
      </c>
      <c r="X39" s="2">
        <v>0</v>
      </c>
      <c r="Y39" s="2">
        <v>0</v>
      </c>
      <c r="Z39" s="2">
        <v>0</v>
      </c>
      <c r="AA39" s="1">
        <f>Q39+S39+U39+W39+Y39</f>
        <v>1362</v>
      </c>
      <c r="AB39" s="13">
        <f>R39+T39+V39+X39+Z39</f>
        <v>0</v>
      </c>
      <c r="AC39" s="14">
        <f>AA39+AB39</f>
        <v>1362</v>
      </c>
      <c r="AE39" s="3" t="s">
        <v>12</v>
      </c>
      <c r="AF39" s="2">
        <f>IFERROR(B39/Q39, "N.A.")</f>
        <v>4300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7955</v>
      </c>
      <c r="AK39" s="2" t="str">
        <f t="shared" si="30"/>
        <v>N.A.</v>
      </c>
      <c r="AL39" s="2">
        <f t="shared" si="30"/>
        <v>2098.6175115207375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3883.7995594713657</v>
      </c>
      <c r="AQ39" s="13" t="str">
        <f t="shared" si="30"/>
        <v>N.A.</v>
      </c>
      <c r="AR39" s="14">
        <f t="shared" si="30"/>
        <v>3883.7995594713657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4639620</v>
      </c>
      <c r="C41" s="2">
        <v>1659000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4639620</v>
      </c>
      <c r="M41" s="13">
        <f t="shared" si="31"/>
        <v>1659000</v>
      </c>
      <c r="N41" s="14">
        <f t="shared" si="32"/>
        <v>6298620</v>
      </c>
      <c r="P41" s="3" t="s">
        <v>14</v>
      </c>
      <c r="Q41" s="2">
        <v>858</v>
      </c>
      <c r="R41" s="2">
        <v>237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858</v>
      </c>
      <c r="AB41" s="13">
        <f t="shared" si="33"/>
        <v>237</v>
      </c>
      <c r="AC41" s="14">
        <f t="shared" si="34"/>
        <v>1095</v>
      </c>
      <c r="AE41" s="3" t="s">
        <v>14</v>
      </c>
      <c r="AF41" s="2">
        <f t="shared" si="35"/>
        <v>5407.4825174825173</v>
      </c>
      <c r="AG41" s="2">
        <f t="shared" si="30"/>
        <v>7000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5407.4825174825173</v>
      </c>
      <c r="AQ41" s="13">
        <f t="shared" si="30"/>
        <v>7000</v>
      </c>
      <c r="AR41" s="14">
        <f t="shared" si="30"/>
        <v>5752.1643835616442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1066500</v>
      </c>
      <c r="I42" s="2"/>
      <c r="J42" s="2"/>
      <c r="K42" s="2"/>
      <c r="L42" s="1">
        <f t="shared" si="31"/>
        <v>1066500</v>
      </c>
      <c r="M42" s="13">
        <f t="shared" si="31"/>
        <v>0</v>
      </c>
      <c r="N42" s="14">
        <f t="shared" si="32"/>
        <v>1066500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237</v>
      </c>
      <c r="X42" s="2">
        <v>0</v>
      </c>
      <c r="Y42" s="2">
        <v>0</v>
      </c>
      <c r="Z42" s="2">
        <v>0</v>
      </c>
      <c r="AA42" s="1">
        <f t="shared" si="33"/>
        <v>237</v>
      </c>
      <c r="AB42" s="13">
        <f t="shared" si="33"/>
        <v>0</v>
      </c>
      <c r="AC42" s="14">
        <f t="shared" si="34"/>
        <v>237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4500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4500</v>
      </c>
      <c r="AQ42" s="13" t="str">
        <f t="shared" si="30"/>
        <v>N.A.</v>
      </c>
      <c r="AR42" s="14">
        <f t="shared" si="30"/>
        <v>4500</v>
      </c>
    </row>
    <row r="43" spans="1:44" ht="15" customHeight="1" thickBot="1" x14ac:dyDescent="0.3">
      <c r="A43" s="4" t="s">
        <v>16</v>
      </c>
      <c r="B43" s="2">
        <v>6677820</v>
      </c>
      <c r="C43" s="2">
        <v>1659000</v>
      </c>
      <c r="D43" s="2"/>
      <c r="E43" s="2"/>
      <c r="F43" s="2">
        <v>1885335</v>
      </c>
      <c r="G43" s="2"/>
      <c r="H43" s="2">
        <v>2432699.9999999995</v>
      </c>
      <c r="I43" s="2"/>
      <c r="J43" s="2"/>
      <c r="K43" s="2"/>
      <c r="L43" s="1">
        <f t="shared" ref="L43" si="36">B43+D43+F43+H43+J43</f>
        <v>10995855</v>
      </c>
      <c r="M43" s="13">
        <f t="shared" ref="M43" si="37">C43+E43+G43+I43+K43</f>
        <v>1659000</v>
      </c>
      <c r="N43" s="21">
        <f t="shared" ref="N43" si="38">L43+M43</f>
        <v>12654855</v>
      </c>
      <c r="P43" s="4" t="s">
        <v>16</v>
      </c>
      <c r="Q43" s="2">
        <v>1332</v>
      </c>
      <c r="R43" s="2">
        <v>237</v>
      </c>
      <c r="S43" s="2">
        <v>0</v>
      </c>
      <c r="T43" s="2">
        <v>0</v>
      </c>
      <c r="U43" s="2">
        <v>237</v>
      </c>
      <c r="V43" s="2">
        <v>0</v>
      </c>
      <c r="W43" s="2">
        <v>888</v>
      </c>
      <c r="X43" s="2">
        <v>0</v>
      </c>
      <c r="Y43" s="2">
        <v>0</v>
      </c>
      <c r="Z43" s="2">
        <v>0</v>
      </c>
      <c r="AA43" s="1">
        <f t="shared" ref="AA43" si="39">Q43+S43+U43+W43+Y43</f>
        <v>2457</v>
      </c>
      <c r="AB43" s="13">
        <f t="shared" ref="AB43" si="40">R43+T43+V43+X43+Z43</f>
        <v>237</v>
      </c>
      <c r="AC43" s="21">
        <f t="shared" ref="AC43" si="41">AA43+AB43</f>
        <v>2694</v>
      </c>
      <c r="AE43" s="4" t="s">
        <v>16</v>
      </c>
      <c r="AF43" s="2">
        <f t="shared" si="35"/>
        <v>5013.3783783783783</v>
      </c>
      <c r="AG43" s="2">
        <f t="shared" si="30"/>
        <v>7000</v>
      </c>
      <c r="AH43" s="2" t="str">
        <f t="shared" si="30"/>
        <v>N.A.</v>
      </c>
      <c r="AI43" s="2" t="str">
        <f t="shared" si="30"/>
        <v>N.A.</v>
      </c>
      <c r="AJ43" s="2">
        <f t="shared" si="30"/>
        <v>7955</v>
      </c>
      <c r="AK43" s="2" t="str">
        <f t="shared" si="30"/>
        <v>N.A.</v>
      </c>
      <c r="AL43" s="2">
        <f t="shared" si="30"/>
        <v>2739.5270270270266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4475.3174603174602</v>
      </c>
      <c r="AQ43" s="13">
        <f t="shared" ref="AQ43" si="43">IFERROR(M43/AB43, "N.A.")</f>
        <v>7000</v>
      </c>
      <c r="AR43" s="14">
        <f t="shared" ref="AR43" si="44">IFERROR(N43/AC43, "N.A.")</f>
        <v>4697.4220489977724</v>
      </c>
    </row>
    <row r="44" spans="1:44" ht="15" customHeight="1" thickBot="1" x14ac:dyDescent="0.3">
      <c r="A44" s="5" t="s">
        <v>0</v>
      </c>
      <c r="B44" s="44">
        <f>B43+C43</f>
        <v>8336820</v>
      </c>
      <c r="C44" s="45"/>
      <c r="D44" s="44">
        <f>D43+E43</f>
        <v>0</v>
      </c>
      <c r="E44" s="45"/>
      <c r="F44" s="44">
        <f>F43+G43</f>
        <v>1885335</v>
      </c>
      <c r="G44" s="45"/>
      <c r="H44" s="44">
        <f>H43+I43</f>
        <v>2432699.9999999995</v>
      </c>
      <c r="I44" s="45"/>
      <c r="J44" s="44">
        <f>J43+K43</f>
        <v>0</v>
      </c>
      <c r="K44" s="45"/>
      <c r="L44" s="44">
        <f>L43+M43</f>
        <v>12654855</v>
      </c>
      <c r="M44" s="46"/>
      <c r="N44" s="22">
        <f>B44+D44+F44+H44+J44</f>
        <v>12654855</v>
      </c>
      <c r="P44" s="5" t="s">
        <v>0</v>
      </c>
      <c r="Q44" s="44">
        <f>Q43+R43</f>
        <v>1569</v>
      </c>
      <c r="R44" s="45"/>
      <c r="S44" s="44">
        <f>S43+T43</f>
        <v>0</v>
      </c>
      <c r="T44" s="45"/>
      <c r="U44" s="44">
        <f>U43+V43</f>
        <v>237</v>
      </c>
      <c r="V44" s="45"/>
      <c r="W44" s="44">
        <f>W43+X43</f>
        <v>888</v>
      </c>
      <c r="X44" s="45"/>
      <c r="Y44" s="44">
        <f>Y43+Z43</f>
        <v>0</v>
      </c>
      <c r="Z44" s="45"/>
      <c r="AA44" s="44">
        <f>AA43+AB43</f>
        <v>2694</v>
      </c>
      <c r="AB44" s="46"/>
      <c r="AC44" s="22">
        <f>Q44+S44+U44+W44+Y44</f>
        <v>2694</v>
      </c>
      <c r="AE44" s="5" t="s">
        <v>0</v>
      </c>
      <c r="AF44" s="24">
        <f>IFERROR(B44/Q44,"N.A.")</f>
        <v>5313.4608030592735</v>
      </c>
      <c r="AG44" s="25"/>
      <c r="AH44" s="24" t="str">
        <f>IFERROR(D44/S44,"N.A.")</f>
        <v>N.A.</v>
      </c>
      <c r="AI44" s="25"/>
      <c r="AJ44" s="24">
        <f>IFERROR(F44/U44,"N.A.")</f>
        <v>7955</v>
      </c>
      <c r="AK44" s="25"/>
      <c r="AL44" s="24">
        <f>IFERROR(H44/W44,"N.A.")</f>
        <v>2739.5270270270266</v>
      </c>
      <c r="AM44" s="25"/>
      <c r="AN44" s="24" t="str">
        <f>IFERROR(J44/Y44,"N.A.")</f>
        <v>N.A.</v>
      </c>
      <c r="AO44" s="25"/>
      <c r="AP44" s="24">
        <f>IFERROR(L44/AA44,"N.A.")</f>
        <v>4697.4220489977724</v>
      </c>
      <c r="AQ44" s="25"/>
      <c r="AR44" s="16">
        <f>IFERROR(N44/AC44, "N.A.")</f>
        <v>4697.4220489977724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6695315</v>
      </c>
      <c r="C15" s="2"/>
      <c r="D15" s="2"/>
      <c r="E15" s="2"/>
      <c r="F15" s="2">
        <v>847530</v>
      </c>
      <c r="G15" s="2"/>
      <c r="H15" s="2">
        <v>6485905</v>
      </c>
      <c r="I15" s="2"/>
      <c r="J15" s="2"/>
      <c r="K15" s="2"/>
      <c r="L15" s="1">
        <f>B15+D15+F15+H15+J15</f>
        <v>14028750</v>
      </c>
      <c r="M15" s="13">
        <f>C15+E15+G15+I15+K15</f>
        <v>0</v>
      </c>
      <c r="N15" s="14">
        <f>L15+M15</f>
        <v>14028750</v>
      </c>
      <c r="P15" s="3" t="s">
        <v>12</v>
      </c>
      <c r="Q15" s="2">
        <v>1115</v>
      </c>
      <c r="R15" s="2">
        <v>0</v>
      </c>
      <c r="S15" s="2">
        <v>0</v>
      </c>
      <c r="T15" s="2">
        <v>0</v>
      </c>
      <c r="U15" s="2">
        <v>219</v>
      </c>
      <c r="V15" s="2">
        <v>0</v>
      </c>
      <c r="W15" s="2">
        <v>2021</v>
      </c>
      <c r="X15" s="2">
        <v>0</v>
      </c>
      <c r="Y15" s="2">
        <v>0</v>
      </c>
      <c r="Z15" s="2">
        <v>0</v>
      </c>
      <c r="AA15" s="1">
        <f>Q15+S15+U15+W15+Y15</f>
        <v>3355</v>
      </c>
      <c r="AB15" s="13">
        <f>R15+T15+V15+X15+Z15</f>
        <v>0</v>
      </c>
      <c r="AC15" s="14">
        <f>AA15+AB15</f>
        <v>3355</v>
      </c>
      <c r="AE15" s="3" t="s">
        <v>12</v>
      </c>
      <c r="AF15" s="2">
        <f>IFERROR(B15/Q15, "N.A.")</f>
        <v>6004.7668161434976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3870</v>
      </c>
      <c r="AK15" s="2" t="str">
        <f t="shared" si="0"/>
        <v>N.A.</v>
      </c>
      <c r="AL15" s="2">
        <f t="shared" si="0"/>
        <v>3209.255319148936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4181.4456035767507</v>
      </c>
      <c r="AQ15" s="13" t="str">
        <f t="shared" si="0"/>
        <v>N.A.</v>
      </c>
      <c r="AR15" s="14">
        <f t="shared" si="0"/>
        <v>4181.4456035767507</v>
      </c>
    </row>
    <row r="16" spans="1:44" ht="15" customHeight="1" thickBot="1" x14ac:dyDescent="0.3">
      <c r="A16" s="3" t="s">
        <v>13</v>
      </c>
      <c r="B16" s="2">
        <v>1130040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1130040</v>
      </c>
      <c r="M16" s="13">
        <f t="shared" si="1"/>
        <v>0</v>
      </c>
      <c r="N16" s="14">
        <f t="shared" ref="N16:N18" si="2">L16+M16</f>
        <v>1130040</v>
      </c>
      <c r="P16" s="3" t="s">
        <v>13</v>
      </c>
      <c r="Q16" s="2">
        <v>219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219</v>
      </c>
      <c r="AB16" s="13">
        <f t="shared" si="3"/>
        <v>0</v>
      </c>
      <c r="AC16" s="14">
        <f t="shared" ref="AC16:AC18" si="4">AA16+AB16</f>
        <v>219</v>
      </c>
      <c r="AE16" s="3" t="s">
        <v>13</v>
      </c>
      <c r="AF16" s="2">
        <f t="shared" ref="AF16:AF19" si="5">IFERROR(B16/Q16, "N.A.")</f>
        <v>5160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5160</v>
      </c>
      <c r="AQ16" s="13" t="str">
        <f t="shared" si="0"/>
        <v>N.A.</v>
      </c>
      <c r="AR16" s="14">
        <f t="shared" si="0"/>
        <v>5160</v>
      </c>
    </row>
    <row r="17" spans="1:44" ht="15" customHeight="1" thickBot="1" x14ac:dyDescent="0.3">
      <c r="A17" s="3" t="s">
        <v>14</v>
      </c>
      <c r="B17" s="2">
        <v>14811520</v>
      </c>
      <c r="C17" s="2">
        <v>7675880.0000000019</v>
      </c>
      <c r="D17" s="2"/>
      <c r="E17" s="2"/>
      <c r="F17" s="2"/>
      <c r="G17" s="2">
        <v>2748000</v>
      </c>
      <c r="H17" s="2"/>
      <c r="I17" s="2">
        <v>2061000</v>
      </c>
      <c r="J17" s="2">
        <v>0</v>
      </c>
      <c r="K17" s="2"/>
      <c r="L17" s="1">
        <f t="shared" si="1"/>
        <v>14811520</v>
      </c>
      <c r="M17" s="13">
        <f t="shared" si="1"/>
        <v>12484880.000000002</v>
      </c>
      <c r="N17" s="14">
        <f t="shared" si="2"/>
        <v>27296400</v>
      </c>
      <c r="P17" s="3" t="s">
        <v>14</v>
      </c>
      <c r="Q17" s="2">
        <v>2459</v>
      </c>
      <c r="R17" s="2">
        <v>3405</v>
      </c>
      <c r="S17" s="2">
        <v>0</v>
      </c>
      <c r="T17" s="2">
        <v>0</v>
      </c>
      <c r="U17" s="2">
        <v>0</v>
      </c>
      <c r="V17" s="2">
        <v>667</v>
      </c>
      <c r="W17" s="2">
        <v>0</v>
      </c>
      <c r="X17" s="2">
        <v>916</v>
      </c>
      <c r="Y17" s="2">
        <v>229</v>
      </c>
      <c r="Z17" s="2">
        <v>0</v>
      </c>
      <c r="AA17" s="1">
        <f t="shared" si="3"/>
        <v>2688</v>
      </c>
      <c r="AB17" s="13">
        <f t="shared" si="3"/>
        <v>4988</v>
      </c>
      <c r="AC17" s="14">
        <f t="shared" si="4"/>
        <v>7676</v>
      </c>
      <c r="AE17" s="3" t="s">
        <v>14</v>
      </c>
      <c r="AF17" s="2">
        <f t="shared" si="5"/>
        <v>6023.3916226108176</v>
      </c>
      <c r="AG17" s="2">
        <f t="shared" si="0"/>
        <v>2254.2966226138037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4119.9400299850076</v>
      </c>
      <c r="AL17" s="2" t="str">
        <f t="shared" si="0"/>
        <v>N.A.</v>
      </c>
      <c r="AM17" s="2">
        <f t="shared" si="0"/>
        <v>2250</v>
      </c>
      <c r="AN17" s="2">
        <f t="shared" si="0"/>
        <v>0</v>
      </c>
      <c r="AO17" s="2" t="str">
        <f t="shared" si="0"/>
        <v>N.A.</v>
      </c>
      <c r="AP17" s="15">
        <f t="shared" si="0"/>
        <v>5510.2380952380954</v>
      </c>
      <c r="AQ17" s="13">
        <f t="shared" si="0"/>
        <v>2502.9831595829996</v>
      </c>
      <c r="AR17" s="14">
        <f t="shared" si="0"/>
        <v>3556.0708702449192</v>
      </c>
    </row>
    <row r="18" spans="1:44" ht="15" customHeight="1" thickBot="1" x14ac:dyDescent="0.3">
      <c r="A18" s="3" t="s">
        <v>15</v>
      </c>
      <c r="B18" s="2">
        <v>7156920</v>
      </c>
      <c r="C18" s="2"/>
      <c r="D18" s="2"/>
      <c r="E18" s="2"/>
      <c r="F18" s="2"/>
      <c r="G18" s="2">
        <v>6260100</v>
      </c>
      <c r="H18" s="2">
        <v>1442700.0000000002</v>
      </c>
      <c r="I18" s="2"/>
      <c r="J18" s="2"/>
      <c r="K18" s="2"/>
      <c r="L18" s="1">
        <f t="shared" si="1"/>
        <v>8599620</v>
      </c>
      <c r="M18" s="13">
        <f t="shared" si="1"/>
        <v>6260100</v>
      </c>
      <c r="N18" s="14">
        <f t="shared" si="2"/>
        <v>14859720</v>
      </c>
      <c r="P18" s="3" t="s">
        <v>15</v>
      </c>
      <c r="Q18" s="2">
        <v>1971</v>
      </c>
      <c r="R18" s="2">
        <v>0</v>
      </c>
      <c r="S18" s="2">
        <v>0</v>
      </c>
      <c r="T18" s="2">
        <v>0</v>
      </c>
      <c r="U18" s="2">
        <v>0</v>
      </c>
      <c r="V18" s="2">
        <v>886</v>
      </c>
      <c r="W18" s="2">
        <v>677</v>
      </c>
      <c r="X18" s="2">
        <v>0</v>
      </c>
      <c r="Y18" s="2">
        <v>0</v>
      </c>
      <c r="Z18" s="2">
        <v>0</v>
      </c>
      <c r="AA18" s="1">
        <f t="shared" si="3"/>
        <v>2648</v>
      </c>
      <c r="AB18" s="13">
        <f t="shared" si="3"/>
        <v>886</v>
      </c>
      <c r="AC18" s="21">
        <f t="shared" si="4"/>
        <v>3534</v>
      </c>
      <c r="AE18" s="3" t="s">
        <v>15</v>
      </c>
      <c r="AF18" s="2">
        <f t="shared" si="5"/>
        <v>3631.1111111111113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7065.575620767494</v>
      </c>
      <c r="AL18" s="2">
        <f t="shared" si="0"/>
        <v>2131.0192023633681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3247.5906344410878</v>
      </c>
      <c r="AQ18" s="13">
        <f t="shared" si="0"/>
        <v>7065.575620767494</v>
      </c>
      <c r="AR18" s="14">
        <f t="shared" si="0"/>
        <v>4204.787775891341</v>
      </c>
    </row>
    <row r="19" spans="1:44" ht="15" customHeight="1" thickBot="1" x14ac:dyDescent="0.3">
      <c r="A19" s="4" t="s">
        <v>16</v>
      </c>
      <c r="B19" s="2">
        <v>29793794.999999996</v>
      </c>
      <c r="C19" s="2">
        <v>7675880.0000000019</v>
      </c>
      <c r="D19" s="2"/>
      <c r="E19" s="2"/>
      <c r="F19" s="2">
        <v>847530</v>
      </c>
      <c r="G19" s="2">
        <v>9008100</v>
      </c>
      <c r="H19" s="2">
        <v>7928605.0000000009</v>
      </c>
      <c r="I19" s="2">
        <v>2061000</v>
      </c>
      <c r="J19" s="2">
        <v>0</v>
      </c>
      <c r="K19" s="2"/>
      <c r="L19" s="1">
        <f t="shared" ref="L19" si="6">B19+D19+F19+H19+J19</f>
        <v>38569930</v>
      </c>
      <c r="M19" s="13">
        <f t="shared" ref="M19" si="7">C19+E19+G19+I19+K19</f>
        <v>18744980</v>
      </c>
      <c r="N19" s="21">
        <f t="shared" ref="N19" si="8">L19+M19</f>
        <v>57314910</v>
      </c>
      <c r="P19" s="4" t="s">
        <v>16</v>
      </c>
      <c r="Q19" s="2">
        <v>5764</v>
      </c>
      <c r="R19" s="2">
        <v>3405</v>
      </c>
      <c r="S19" s="2">
        <v>0</v>
      </c>
      <c r="T19" s="2">
        <v>0</v>
      </c>
      <c r="U19" s="2">
        <v>219</v>
      </c>
      <c r="V19" s="2">
        <v>1553</v>
      </c>
      <c r="W19" s="2">
        <v>2698</v>
      </c>
      <c r="X19" s="2">
        <v>916</v>
      </c>
      <c r="Y19" s="2">
        <v>229</v>
      </c>
      <c r="Z19" s="2">
        <v>0</v>
      </c>
      <c r="AA19" s="1">
        <f t="shared" ref="AA19" si="9">Q19+S19+U19+W19+Y19</f>
        <v>8910</v>
      </c>
      <c r="AB19" s="13">
        <f t="shared" ref="AB19" si="10">R19+T19+V19+X19+Z19</f>
        <v>5874</v>
      </c>
      <c r="AC19" s="14">
        <f t="shared" ref="AC19" si="11">AA19+AB19</f>
        <v>14784</v>
      </c>
      <c r="AE19" s="4" t="s">
        <v>16</v>
      </c>
      <c r="AF19" s="2">
        <f t="shared" si="5"/>
        <v>5168.9443095072857</v>
      </c>
      <c r="AG19" s="2">
        <f t="shared" si="0"/>
        <v>2254.2966226138037</v>
      </c>
      <c r="AH19" s="2" t="str">
        <f t="shared" si="0"/>
        <v>N.A.</v>
      </c>
      <c r="AI19" s="2" t="str">
        <f t="shared" si="0"/>
        <v>N.A.</v>
      </c>
      <c r="AJ19" s="2">
        <f t="shared" si="0"/>
        <v>3870</v>
      </c>
      <c r="AK19" s="2">
        <f t="shared" si="0"/>
        <v>5800.4507405022541</v>
      </c>
      <c r="AL19" s="2">
        <f t="shared" si="0"/>
        <v>2938.6971830985917</v>
      </c>
      <c r="AM19" s="2">
        <f t="shared" si="0"/>
        <v>2250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4328.8361391694725</v>
      </c>
      <c r="AQ19" s="13">
        <f t="shared" ref="AQ19" si="13">IFERROR(M19/AB19, "N.A.")</f>
        <v>3191.1780728634662</v>
      </c>
      <c r="AR19" s="14">
        <f t="shared" ref="AR19" si="14">IFERROR(N19/AC19, "N.A.")</f>
        <v>3876.8202110389611</v>
      </c>
    </row>
    <row r="20" spans="1:44" ht="15" customHeight="1" thickBot="1" x14ac:dyDescent="0.3">
      <c r="A20" s="5" t="s">
        <v>0</v>
      </c>
      <c r="B20" s="44">
        <f>B19+C19</f>
        <v>37469675</v>
      </c>
      <c r="C20" s="45"/>
      <c r="D20" s="44">
        <f>D19+E19</f>
        <v>0</v>
      </c>
      <c r="E20" s="45"/>
      <c r="F20" s="44">
        <f>F19+G19</f>
        <v>9855630</v>
      </c>
      <c r="G20" s="45"/>
      <c r="H20" s="44">
        <f>H19+I19</f>
        <v>9989605</v>
      </c>
      <c r="I20" s="45"/>
      <c r="J20" s="44">
        <f>J19+K19</f>
        <v>0</v>
      </c>
      <c r="K20" s="45"/>
      <c r="L20" s="44">
        <f>L19+M19</f>
        <v>57314910</v>
      </c>
      <c r="M20" s="46"/>
      <c r="N20" s="22">
        <f>B20+D20+F20+H20+J20</f>
        <v>57314910</v>
      </c>
      <c r="P20" s="5" t="s">
        <v>0</v>
      </c>
      <c r="Q20" s="44">
        <f>Q19+R19</f>
        <v>9169</v>
      </c>
      <c r="R20" s="45"/>
      <c r="S20" s="44">
        <f>S19+T19</f>
        <v>0</v>
      </c>
      <c r="T20" s="45"/>
      <c r="U20" s="44">
        <f>U19+V19</f>
        <v>1772</v>
      </c>
      <c r="V20" s="45"/>
      <c r="W20" s="44">
        <f>W19+X19</f>
        <v>3614</v>
      </c>
      <c r="X20" s="45"/>
      <c r="Y20" s="44">
        <f>Y19+Z19</f>
        <v>229</v>
      </c>
      <c r="Z20" s="45"/>
      <c r="AA20" s="44">
        <f>AA19+AB19</f>
        <v>14784</v>
      </c>
      <c r="AB20" s="45"/>
      <c r="AC20" s="23">
        <f>Q20+S20+U20+W20+Y20</f>
        <v>14784</v>
      </c>
      <c r="AE20" s="5" t="s">
        <v>0</v>
      </c>
      <c r="AF20" s="24">
        <f>IFERROR(B20/Q20,"N.A.")</f>
        <v>4086.5606936416184</v>
      </c>
      <c r="AG20" s="25"/>
      <c r="AH20" s="24" t="str">
        <f>IFERROR(D20/S20,"N.A.")</f>
        <v>N.A.</v>
      </c>
      <c r="AI20" s="25"/>
      <c r="AJ20" s="24">
        <f>IFERROR(F20/U20,"N.A.")</f>
        <v>5561.8679458239276</v>
      </c>
      <c r="AK20" s="25"/>
      <c r="AL20" s="24">
        <f>IFERROR(H20/W20,"N.A.")</f>
        <v>2764.1408411732154</v>
      </c>
      <c r="AM20" s="25"/>
      <c r="AN20" s="24">
        <f>IFERROR(J20/Y20,"N.A.")</f>
        <v>0</v>
      </c>
      <c r="AO20" s="25"/>
      <c r="AP20" s="24">
        <f>IFERROR(L20/AA20,"N.A.")</f>
        <v>3876.8202110389611</v>
      </c>
      <c r="AQ20" s="25"/>
      <c r="AR20" s="16">
        <f>IFERROR(N20/AC20, "N.A.")</f>
        <v>3876.8202110389611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5329850</v>
      </c>
      <c r="C27" s="2"/>
      <c r="D27" s="2"/>
      <c r="E27" s="2"/>
      <c r="F27" s="2"/>
      <c r="G27" s="2"/>
      <c r="H27" s="2">
        <v>5120440</v>
      </c>
      <c r="I27" s="2"/>
      <c r="J27" s="2"/>
      <c r="K27" s="2"/>
      <c r="L27" s="1">
        <f>B27+D27+F27+H27+J27</f>
        <v>10450290</v>
      </c>
      <c r="M27" s="13">
        <f>C27+E27+G27+I27+K27</f>
        <v>0</v>
      </c>
      <c r="N27" s="14">
        <f>L27+M27</f>
        <v>10450290</v>
      </c>
      <c r="P27" s="3" t="s">
        <v>12</v>
      </c>
      <c r="Q27" s="2">
        <v>677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916</v>
      </c>
      <c r="X27" s="2">
        <v>0</v>
      </c>
      <c r="Y27" s="2">
        <v>0</v>
      </c>
      <c r="Z27" s="2">
        <v>0</v>
      </c>
      <c r="AA27" s="1">
        <f>Q27+S27+U27+W27+Y27</f>
        <v>1593</v>
      </c>
      <c r="AB27" s="13">
        <f>R27+T27+V27+X27+Z27</f>
        <v>0</v>
      </c>
      <c r="AC27" s="14">
        <f>AA27+AB27</f>
        <v>1593</v>
      </c>
      <c r="AE27" s="3" t="s">
        <v>12</v>
      </c>
      <c r="AF27" s="2">
        <f>IFERROR(B27/Q27, "N.A.")</f>
        <v>7872.7474150664693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5590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6560.1318267419965</v>
      </c>
      <c r="AQ27" s="13" t="str">
        <f t="shared" si="15"/>
        <v>N.A.</v>
      </c>
      <c r="AR27" s="14">
        <f t="shared" si="15"/>
        <v>6560.1318267419965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8895460</v>
      </c>
      <c r="C29" s="2">
        <v>3013440.0000000005</v>
      </c>
      <c r="D29" s="2"/>
      <c r="E29" s="2"/>
      <c r="F29" s="2"/>
      <c r="G29" s="2">
        <v>0</v>
      </c>
      <c r="H29" s="2"/>
      <c r="I29" s="2">
        <v>2061000</v>
      </c>
      <c r="J29" s="2">
        <v>0</v>
      </c>
      <c r="K29" s="2"/>
      <c r="L29" s="1">
        <f t="shared" si="16"/>
        <v>8895460</v>
      </c>
      <c r="M29" s="13">
        <f t="shared" si="16"/>
        <v>5074440</v>
      </c>
      <c r="N29" s="14">
        <f t="shared" si="17"/>
        <v>13969900</v>
      </c>
      <c r="P29" s="3" t="s">
        <v>14</v>
      </c>
      <c r="Q29" s="2">
        <v>1354</v>
      </c>
      <c r="R29" s="2">
        <v>1354</v>
      </c>
      <c r="S29" s="2">
        <v>0</v>
      </c>
      <c r="T29" s="2">
        <v>0</v>
      </c>
      <c r="U29" s="2">
        <v>0</v>
      </c>
      <c r="V29" s="2">
        <v>438</v>
      </c>
      <c r="W29" s="2">
        <v>0</v>
      </c>
      <c r="X29" s="2">
        <v>687</v>
      </c>
      <c r="Y29" s="2">
        <v>229</v>
      </c>
      <c r="Z29" s="2">
        <v>0</v>
      </c>
      <c r="AA29" s="1">
        <f t="shared" si="18"/>
        <v>1583</v>
      </c>
      <c r="AB29" s="13">
        <f t="shared" si="18"/>
        <v>2479</v>
      </c>
      <c r="AC29" s="14">
        <f t="shared" si="19"/>
        <v>4062</v>
      </c>
      <c r="AE29" s="3" t="s">
        <v>14</v>
      </c>
      <c r="AF29" s="2">
        <f t="shared" si="20"/>
        <v>6569.7636632200883</v>
      </c>
      <c r="AG29" s="2">
        <f t="shared" si="15"/>
        <v>2225.5834564254064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3000</v>
      </c>
      <c r="AN29" s="2">
        <f t="shared" si="15"/>
        <v>0</v>
      </c>
      <c r="AO29" s="2" t="str">
        <f t="shared" si="15"/>
        <v>N.A.</v>
      </c>
      <c r="AP29" s="15">
        <f t="shared" si="15"/>
        <v>5619.3682880606448</v>
      </c>
      <c r="AQ29" s="13">
        <f t="shared" si="15"/>
        <v>2046.9705526421944</v>
      </c>
      <c r="AR29" s="14">
        <f t="shared" si="15"/>
        <v>3439.1678975873951</v>
      </c>
    </row>
    <row r="30" spans="1:44" ht="15" customHeight="1" thickBot="1" x14ac:dyDescent="0.3">
      <c r="A30" s="3" t="s">
        <v>15</v>
      </c>
      <c r="B30" s="2">
        <v>6026879.9999999991</v>
      </c>
      <c r="C30" s="2"/>
      <c r="D30" s="2"/>
      <c r="E30" s="2"/>
      <c r="F30" s="2"/>
      <c r="G30" s="2">
        <v>6260100</v>
      </c>
      <c r="H30" s="2">
        <v>1442700.0000000002</v>
      </c>
      <c r="I30" s="2"/>
      <c r="J30" s="2"/>
      <c r="K30" s="2"/>
      <c r="L30" s="1">
        <f t="shared" si="16"/>
        <v>7469579.9999999991</v>
      </c>
      <c r="M30" s="13">
        <f t="shared" si="16"/>
        <v>6260100</v>
      </c>
      <c r="N30" s="14">
        <f t="shared" si="17"/>
        <v>13729680</v>
      </c>
      <c r="P30" s="3" t="s">
        <v>15</v>
      </c>
      <c r="Q30" s="2">
        <v>1533</v>
      </c>
      <c r="R30" s="2">
        <v>0</v>
      </c>
      <c r="S30" s="2">
        <v>0</v>
      </c>
      <c r="T30" s="2">
        <v>0</v>
      </c>
      <c r="U30" s="2">
        <v>0</v>
      </c>
      <c r="V30" s="2">
        <v>886</v>
      </c>
      <c r="W30" s="2">
        <v>677</v>
      </c>
      <c r="X30" s="2">
        <v>0</v>
      </c>
      <c r="Y30" s="2">
        <v>0</v>
      </c>
      <c r="Z30" s="2">
        <v>0</v>
      </c>
      <c r="AA30" s="1">
        <f t="shared" si="18"/>
        <v>2210</v>
      </c>
      <c r="AB30" s="13">
        <f t="shared" si="18"/>
        <v>886</v>
      </c>
      <c r="AC30" s="21">
        <f t="shared" si="19"/>
        <v>3096</v>
      </c>
      <c r="AE30" s="3" t="s">
        <v>15</v>
      </c>
      <c r="AF30" s="2">
        <f t="shared" si="20"/>
        <v>3931.4285714285706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7065.575620767494</v>
      </c>
      <c r="AL30" s="2">
        <f t="shared" si="15"/>
        <v>2131.0192023633681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3379.9004524886873</v>
      </c>
      <c r="AQ30" s="13">
        <f t="shared" si="15"/>
        <v>7065.575620767494</v>
      </c>
      <c r="AR30" s="14">
        <f t="shared" si="15"/>
        <v>4434.6511627906975</v>
      </c>
    </row>
    <row r="31" spans="1:44" ht="15" customHeight="1" thickBot="1" x14ac:dyDescent="0.3">
      <c r="A31" s="4" t="s">
        <v>16</v>
      </c>
      <c r="B31" s="2">
        <v>20252190.000000004</v>
      </c>
      <c r="C31" s="2">
        <v>3013440.0000000005</v>
      </c>
      <c r="D31" s="2"/>
      <c r="E31" s="2"/>
      <c r="F31" s="2"/>
      <c r="G31" s="2">
        <v>6260100</v>
      </c>
      <c r="H31" s="2">
        <v>6563140</v>
      </c>
      <c r="I31" s="2">
        <v>2061000</v>
      </c>
      <c r="J31" s="2">
        <v>0</v>
      </c>
      <c r="K31" s="2"/>
      <c r="L31" s="1">
        <f t="shared" ref="L31" si="21">B31+D31+F31+H31+J31</f>
        <v>26815330.000000004</v>
      </c>
      <c r="M31" s="13">
        <f t="shared" ref="M31" si="22">C31+E31+G31+I31+K31</f>
        <v>11334540</v>
      </c>
      <c r="N31" s="21">
        <f t="shared" ref="N31" si="23">L31+M31</f>
        <v>38149870</v>
      </c>
      <c r="P31" s="4" t="s">
        <v>16</v>
      </c>
      <c r="Q31" s="2">
        <v>3564</v>
      </c>
      <c r="R31" s="2">
        <v>1354</v>
      </c>
      <c r="S31" s="2">
        <v>0</v>
      </c>
      <c r="T31" s="2">
        <v>0</v>
      </c>
      <c r="U31" s="2">
        <v>0</v>
      </c>
      <c r="V31" s="2">
        <v>1324</v>
      </c>
      <c r="W31" s="2">
        <v>1593</v>
      </c>
      <c r="X31" s="2">
        <v>687</v>
      </c>
      <c r="Y31" s="2">
        <v>229</v>
      </c>
      <c r="Z31" s="2">
        <v>0</v>
      </c>
      <c r="AA31" s="1">
        <f t="shared" ref="AA31" si="24">Q31+S31+U31+W31+Y31</f>
        <v>5386</v>
      </c>
      <c r="AB31" s="13">
        <f t="shared" ref="AB31" si="25">R31+T31+V31+X31+Z31</f>
        <v>3365</v>
      </c>
      <c r="AC31" s="14">
        <f t="shared" ref="AC31" si="26">AA31+AB31</f>
        <v>8751</v>
      </c>
      <c r="AE31" s="4" t="s">
        <v>16</v>
      </c>
      <c r="AF31" s="2">
        <f t="shared" si="20"/>
        <v>5682.4326599326614</v>
      </c>
      <c r="AG31" s="2">
        <f t="shared" si="15"/>
        <v>2225.5834564254064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>
        <f t="shared" si="15"/>
        <v>4728.1722054380662</v>
      </c>
      <c r="AL31" s="2">
        <f t="shared" si="15"/>
        <v>4119.9874450721909</v>
      </c>
      <c r="AM31" s="2">
        <f t="shared" si="15"/>
        <v>3000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4978.7096175269226</v>
      </c>
      <c r="AQ31" s="13">
        <f t="shared" ref="AQ31" si="28">IFERROR(M31/AB31, "N.A.")</f>
        <v>3368.3625557206537</v>
      </c>
      <c r="AR31" s="14">
        <f t="shared" ref="AR31" si="29">IFERROR(N31/AC31, "N.A.")</f>
        <v>4359.4869157810535</v>
      </c>
    </row>
    <row r="32" spans="1:44" ht="15" customHeight="1" thickBot="1" x14ac:dyDescent="0.3">
      <c r="A32" s="5" t="s">
        <v>0</v>
      </c>
      <c r="B32" s="44">
        <f>B31+C31</f>
        <v>23265630.000000004</v>
      </c>
      <c r="C32" s="45"/>
      <c r="D32" s="44">
        <f>D31+E31</f>
        <v>0</v>
      </c>
      <c r="E32" s="45"/>
      <c r="F32" s="44">
        <f>F31+G31</f>
        <v>6260100</v>
      </c>
      <c r="G32" s="45"/>
      <c r="H32" s="44">
        <f>H31+I31</f>
        <v>8624140</v>
      </c>
      <c r="I32" s="45"/>
      <c r="J32" s="44">
        <f>J31+K31</f>
        <v>0</v>
      </c>
      <c r="K32" s="45"/>
      <c r="L32" s="44">
        <f>L31+M31</f>
        <v>38149870</v>
      </c>
      <c r="M32" s="46"/>
      <c r="N32" s="22">
        <f>B32+D32+F32+H32+J32</f>
        <v>38149870</v>
      </c>
      <c r="P32" s="5" t="s">
        <v>0</v>
      </c>
      <c r="Q32" s="44">
        <f>Q31+R31</f>
        <v>4918</v>
      </c>
      <c r="R32" s="45"/>
      <c r="S32" s="44">
        <f>S31+T31</f>
        <v>0</v>
      </c>
      <c r="T32" s="45"/>
      <c r="U32" s="44">
        <f>U31+V31</f>
        <v>1324</v>
      </c>
      <c r="V32" s="45"/>
      <c r="W32" s="44">
        <f>W31+X31</f>
        <v>2280</v>
      </c>
      <c r="X32" s="45"/>
      <c r="Y32" s="44">
        <f>Y31+Z31</f>
        <v>229</v>
      </c>
      <c r="Z32" s="45"/>
      <c r="AA32" s="44">
        <f>AA31+AB31</f>
        <v>8751</v>
      </c>
      <c r="AB32" s="45"/>
      <c r="AC32" s="23">
        <f>Q32+S32+U32+W32+Y32</f>
        <v>8751</v>
      </c>
      <c r="AE32" s="5" t="s">
        <v>0</v>
      </c>
      <c r="AF32" s="24">
        <f>IFERROR(B32/Q32,"N.A.")</f>
        <v>4730.7096380642542</v>
      </c>
      <c r="AG32" s="25"/>
      <c r="AH32" s="24" t="str">
        <f>IFERROR(D32/S32,"N.A.")</f>
        <v>N.A.</v>
      </c>
      <c r="AI32" s="25"/>
      <c r="AJ32" s="24">
        <f>IFERROR(F32/U32,"N.A.")</f>
        <v>4728.1722054380662</v>
      </c>
      <c r="AK32" s="25"/>
      <c r="AL32" s="24">
        <f>IFERROR(H32/W32,"N.A.")</f>
        <v>3782.5175438596493</v>
      </c>
      <c r="AM32" s="25"/>
      <c r="AN32" s="24">
        <f>IFERROR(J32/Y32,"N.A.")</f>
        <v>0</v>
      </c>
      <c r="AO32" s="25"/>
      <c r="AP32" s="24">
        <f>IFERROR(L32/AA32,"N.A.")</f>
        <v>4359.4869157810535</v>
      </c>
      <c r="AQ32" s="25"/>
      <c r="AR32" s="16">
        <f>IFERROR(N32/AC32, "N.A.")</f>
        <v>4359.4869157810535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1365465</v>
      </c>
      <c r="C39" s="2"/>
      <c r="D39" s="2"/>
      <c r="E39" s="2"/>
      <c r="F39" s="2">
        <v>847530</v>
      </c>
      <c r="G39" s="2"/>
      <c r="H39" s="2">
        <v>1365465.0000000002</v>
      </c>
      <c r="I39" s="2"/>
      <c r="J39" s="2"/>
      <c r="K39" s="2"/>
      <c r="L39" s="1">
        <f>B39+D39+F39+H39+J39</f>
        <v>3578460</v>
      </c>
      <c r="M39" s="13">
        <f>C39+E39+G39+I39+K39</f>
        <v>0</v>
      </c>
      <c r="N39" s="14">
        <f>L39+M39</f>
        <v>3578460</v>
      </c>
      <c r="P39" s="3" t="s">
        <v>12</v>
      </c>
      <c r="Q39" s="2">
        <v>438</v>
      </c>
      <c r="R39" s="2">
        <v>0</v>
      </c>
      <c r="S39" s="2">
        <v>0</v>
      </c>
      <c r="T39" s="2">
        <v>0</v>
      </c>
      <c r="U39" s="2">
        <v>219</v>
      </c>
      <c r="V39" s="2">
        <v>0</v>
      </c>
      <c r="W39" s="2">
        <v>1105</v>
      </c>
      <c r="X39" s="2">
        <v>0</v>
      </c>
      <c r="Y39" s="2">
        <v>0</v>
      </c>
      <c r="Z39" s="2">
        <v>0</v>
      </c>
      <c r="AA39" s="1">
        <f>Q39+S39+U39+W39+Y39</f>
        <v>1762</v>
      </c>
      <c r="AB39" s="13">
        <f>R39+T39+V39+X39+Z39</f>
        <v>0</v>
      </c>
      <c r="AC39" s="14">
        <f>AA39+AB39</f>
        <v>1762</v>
      </c>
      <c r="AE39" s="3" t="s">
        <v>12</v>
      </c>
      <c r="AF39" s="2">
        <f>IFERROR(B39/Q39, "N.A.")</f>
        <v>3117.5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3870</v>
      </c>
      <c r="AK39" s="2" t="str">
        <f t="shared" si="30"/>
        <v>N.A.</v>
      </c>
      <c r="AL39" s="2">
        <f t="shared" si="30"/>
        <v>1235.714932126697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2030.9080590238366</v>
      </c>
      <c r="AQ39" s="13" t="str">
        <f t="shared" si="30"/>
        <v>N.A.</v>
      </c>
      <c r="AR39" s="14">
        <f t="shared" si="30"/>
        <v>2030.9080590238366</v>
      </c>
    </row>
    <row r="40" spans="1:44" ht="15" customHeight="1" thickBot="1" x14ac:dyDescent="0.3">
      <c r="A40" s="3" t="s">
        <v>13</v>
      </c>
      <c r="B40" s="2">
        <v>1130040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1130040</v>
      </c>
      <c r="M40" s="13">
        <f t="shared" si="31"/>
        <v>0</v>
      </c>
      <c r="N40" s="14">
        <f t="shared" ref="N40:N42" si="32">L40+M40</f>
        <v>1130040</v>
      </c>
      <c r="P40" s="3" t="s">
        <v>13</v>
      </c>
      <c r="Q40" s="2">
        <v>219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219</v>
      </c>
      <c r="AB40" s="13">
        <f t="shared" si="33"/>
        <v>0</v>
      </c>
      <c r="AC40" s="14">
        <f t="shared" ref="AC40:AC42" si="34">AA40+AB40</f>
        <v>219</v>
      </c>
      <c r="AE40" s="3" t="s">
        <v>13</v>
      </c>
      <c r="AF40" s="2">
        <f t="shared" ref="AF40:AF43" si="35">IFERROR(B40/Q40, "N.A.")</f>
        <v>5160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5160</v>
      </c>
      <c r="AQ40" s="13" t="str">
        <f t="shared" si="30"/>
        <v>N.A.</v>
      </c>
      <c r="AR40" s="14">
        <f t="shared" si="30"/>
        <v>5160</v>
      </c>
    </row>
    <row r="41" spans="1:44" ht="15" customHeight="1" thickBot="1" x14ac:dyDescent="0.3">
      <c r="A41" s="3" t="s">
        <v>14</v>
      </c>
      <c r="B41" s="2">
        <v>5916060</v>
      </c>
      <c r="C41" s="2">
        <v>4662440</v>
      </c>
      <c r="D41" s="2"/>
      <c r="E41" s="2"/>
      <c r="F41" s="2"/>
      <c r="G41" s="2">
        <v>2748000</v>
      </c>
      <c r="H41" s="2"/>
      <c r="I41" s="2">
        <v>0</v>
      </c>
      <c r="J41" s="2"/>
      <c r="K41" s="2"/>
      <c r="L41" s="1">
        <f t="shared" si="31"/>
        <v>5916060</v>
      </c>
      <c r="M41" s="13">
        <f t="shared" si="31"/>
        <v>7410440</v>
      </c>
      <c r="N41" s="14">
        <f t="shared" si="32"/>
        <v>13326500</v>
      </c>
      <c r="P41" s="3" t="s">
        <v>14</v>
      </c>
      <c r="Q41" s="2">
        <v>1105</v>
      </c>
      <c r="R41" s="2">
        <v>2051</v>
      </c>
      <c r="S41" s="2">
        <v>0</v>
      </c>
      <c r="T41" s="2">
        <v>0</v>
      </c>
      <c r="U41" s="2">
        <v>0</v>
      </c>
      <c r="V41" s="2">
        <v>229</v>
      </c>
      <c r="W41" s="2">
        <v>0</v>
      </c>
      <c r="X41" s="2">
        <v>229</v>
      </c>
      <c r="Y41" s="2">
        <v>0</v>
      </c>
      <c r="Z41" s="2">
        <v>0</v>
      </c>
      <c r="AA41" s="1">
        <f t="shared" si="33"/>
        <v>1105</v>
      </c>
      <c r="AB41" s="13">
        <f t="shared" si="33"/>
        <v>2509</v>
      </c>
      <c r="AC41" s="14">
        <f t="shared" si="34"/>
        <v>3614</v>
      </c>
      <c r="AE41" s="3" t="s">
        <v>14</v>
      </c>
      <c r="AF41" s="2">
        <f t="shared" si="35"/>
        <v>5353.9004524886877</v>
      </c>
      <c r="AG41" s="2">
        <f t="shared" si="30"/>
        <v>2273.2520721599221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12000</v>
      </c>
      <c r="AL41" s="2" t="str">
        <f t="shared" si="30"/>
        <v>N.A.</v>
      </c>
      <c r="AM41" s="2">
        <f t="shared" si="30"/>
        <v>0</v>
      </c>
      <c r="AN41" s="2" t="str">
        <f t="shared" si="30"/>
        <v>N.A.</v>
      </c>
      <c r="AO41" s="2" t="str">
        <f t="shared" si="30"/>
        <v>N.A.</v>
      </c>
      <c r="AP41" s="15">
        <f t="shared" si="30"/>
        <v>5353.9004524886877</v>
      </c>
      <c r="AQ41" s="13">
        <f t="shared" si="30"/>
        <v>2953.5432443204463</v>
      </c>
      <c r="AR41" s="14">
        <f t="shared" si="30"/>
        <v>3687.4654122855563</v>
      </c>
    </row>
    <row r="42" spans="1:44" ht="15" customHeight="1" thickBot="1" x14ac:dyDescent="0.3">
      <c r="A42" s="3" t="s">
        <v>15</v>
      </c>
      <c r="B42" s="2">
        <v>1130040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1130040</v>
      </c>
      <c r="M42" s="13">
        <f t="shared" si="31"/>
        <v>0</v>
      </c>
      <c r="N42" s="14">
        <f t="shared" si="32"/>
        <v>1130040</v>
      </c>
      <c r="P42" s="3" t="s">
        <v>15</v>
      </c>
      <c r="Q42" s="2">
        <v>438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438</v>
      </c>
      <c r="AB42" s="13">
        <f t="shared" si="33"/>
        <v>0</v>
      </c>
      <c r="AC42" s="14">
        <f t="shared" si="34"/>
        <v>438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2580</v>
      </c>
      <c r="AQ42" s="13" t="str">
        <f t="shared" si="30"/>
        <v>N.A.</v>
      </c>
      <c r="AR42" s="14">
        <f t="shared" si="30"/>
        <v>2580</v>
      </c>
    </row>
    <row r="43" spans="1:44" ht="15" customHeight="1" thickBot="1" x14ac:dyDescent="0.3">
      <c r="A43" s="4" t="s">
        <v>16</v>
      </c>
      <c r="B43" s="2">
        <v>9541605.0000000019</v>
      </c>
      <c r="C43" s="2">
        <v>4662440</v>
      </c>
      <c r="D43" s="2"/>
      <c r="E43" s="2"/>
      <c r="F43" s="2">
        <v>847530</v>
      </c>
      <c r="G43" s="2">
        <v>2748000</v>
      </c>
      <c r="H43" s="2">
        <v>1365465.0000000002</v>
      </c>
      <c r="I43" s="2">
        <v>0</v>
      </c>
      <c r="J43" s="2"/>
      <c r="K43" s="2"/>
      <c r="L43" s="1">
        <f t="shared" ref="L43" si="36">B43+D43+F43+H43+J43</f>
        <v>11754600.000000002</v>
      </c>
      <c r="M43" s="13">
        <f t="shared" ref="M43" si="37">C43+E43+G43+I43+K43</f>
        <v>7410440</v>
      </c>
      <c r="N43" s="21">
        <f t="shared" ref="N43" si="38">L43+M43</f>
        <v>19165040</v>
      </c>
      <c r="P43" s="4" t="s">
        <v>16</v>
      </c>
      <c r="Q43" s="2">
        <v>2200</v>
      </c>
      <c r="R43" s="2">
        <v>2051</v>
      </c>
      <c r="S43" s="2">
        <v>0</v>
      </c>
      <c r="T43" s="2">
        <v>0</v>
      </c>
      <c r="U43" s="2">
        <v>219</v>
      </c>
      <c r="V43" s="2">
        <v>229</v>
      </c>
      <c r="W43" s="2">
        <v>1105</v>
      </c>
      <c r="X43" s="2">
        <v>229</v>
      </c>
      <c r="Y43" s="2">
        <v>0</v>
      </c>
      <c r="Z43" s="2">
        <v>0</v>
      </c>
      <c r="AA43" s="1">
        <f t="shared" ref="AA43" si="39">Q43+S43+U43+W43+Y43</f>
        <v>3524</v>
      </c>
      <c r="AB43" s="13">
        <f t="shared" ref="AB43" si="40">R43+T43+V43+X43+Z43</f>
        <v>2509</v>
      </c>
      <c r="AC43" s="21">
        <f t="shared" ref="AC43" si="41">AA43+AB43</f>
        <v>6033</v>
      </c>
      <c r="AE43" s="4" t="s">
        <v>16</v>
      </c>
      <c r="AF43" s="2">
        <f t="shared" si="35"/>
        <v>4337.0931818181825</v>
      </c>
      <c r="AG43" s="2">
        <f t="shared" si="30"/>
        <v>2273.2520721599221</v>
      </c>
      <c r="AH43" s="2" t="str">
        <f t="shared" si="30"/>
        <v>N.A.</v>
      </c>
      <c r="AI43" s="2" t="str">
        <f t="shared" si="30"/>
        <v>N.A.</v>
      </c>
      <c r="AJ43" s="2">
        <f t="shared" si="30"/>
        <v>3870</v>
      </c>
      <c r="AK43" s="2">
        <f t="shared" si="30"/>
        <v>12000</v>
      </c>
      <c r="AL43" s="2">
        <f t="shared" si="30"/>
        <v>1235.714932126697</v>
      </c>
      <c r="AM43" s="2">
        <f t="shared" si="30"/>
        <v>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3335.5845629965952</v>
      </c>
      <c r="AQ43" s="13">
        <f t="shared" ref="AQ43" si="43">IFERROR(M43/AB43, "N.A.")</f>
        <v>2953.5432443204463</v>
      </c>
      <c r="AR43" s="14">
        <f t="shared" ref="AR43" si="44">IFERROR(N43/AC43, "N.A.")</f>
        <v>3176.7014752196255</v>
      </c>
    </row>
    <row r="44" spans="1:44" ht="15" customHeight="1" thickBot="1" x14ac:dyDescent="0.3">
      <c r="A44" s="5" t="s">
        <v>0</v>
      </c>
      <c r="B44" s="44">
        <f>B43+C43</f>
        <v>14204045.000000002</v>
      </c>
      <c r="C44" s="45"/>
      <c r="D44" s="44">
        <f>D43+E43</f>
        <v>0</v>
      </c>
      <c r="E44" s="45"/>
      <c r="F44" s="44">
        <f>F43+G43</f>
        <v>3595530</v>
      </c>
      <c r="G44" s="45"/>
      <c r="H44" s="44">
        <f>H43+I43</f>
        <v>1365465.0000000002</v>
      </c>
      <c r="I44" s="45"/>
      <c r="J44" s="44">
        <f>J43+K43</f>
        <v>0</v>
      </c>
      <c r="K44" s="45"/>
      <c r="L44" s="44">
        <f>L43+M43</f>
        <v>19165040</v>
      </c>
      <c r="M44" s="46"/>
      <c r="N44" s="22">
        <f>B44+D44+F44+H44+J44</f>
        <v>19165040</v>
      </c>
      <c r="P44" s="5" t="s">
        <v>0</v>
      </c>
      <c r="Q44" s="44">
        <f>Q43+R43</f>
        <v>4251</v>
      </c>
      <c r="R44" s="45"/>
      <c r="S44" s="44">
        <f>S43+T43</f>
        <v>0</v>
      </c>
      <c r="T44" s="45"/>
      <c r="U44" s="44">
        <f>U43+V43</f>
        <v>448</v>
      </c>
      <c r="V44" s="45"/>
      <c r="W44" s="44">
        <f>W43+X43</f>
        <v>1334</v>
      </c>
      <c r="X44" s="45"/>
      <c r="Y44" s="44">
        <f>Y43+Z43</f>
        <v>0</v>
      </c>
      <c r="Z44" s="45"/>
      <c r="AA44" s="44">
        <f>AA43+AB43</f>
        <v>6033</v>
      </c>
      <c r="AB44" s="46"/>
      <c r="AC44" s="22">
        <f>Q44+S44+U44+W44+Y44</f>
        <v>6033</v>
      </c>
      <c r="AE44" s="5" t="s">
        <v>0</v>
      </c>
      <c r="AF44" s="24">
        <f>IFERROR(B44/Q44,"N.A.")</f>
        <v>3341.3420371677257</v>
      </c>
      <c r="AG44" s="25"/>
      <c r="AH44" s="24" t="str">
        <f>IFERROR(D44/S44,"N.A.")</f>
        <v>N.A.</v>
      </c>
      <c r="AI44" s="25"/>
      <c r="AJ44" s="24">
        <f>IFERROR(F44/U44,"N.A.")</f>
        <v>8025.7366071428569</v>
      </c>
      <c r="AK44" s="25"/>
      <c r="AL44" s="24">
        <f>IFERROR(H44/W44,"N.A.")</f>
        <v>1023.5869565217394</v>
      </c>
      <c r="AM44" s="25"/>
      <c r="AN44" s="24" t="str">
        <f>IFERROR(J44/Y44,"N.A.")</f>
        <v>N.A.</v>
      </c>
      <c r="AO44" s="25"/>
      <c r="AP44" s="24">
        <f>IFERROR(L44/AA44,"N.A.")</f>
        <v>3176.7014752196255</v>
      </c>
      <c r="AQ44" s="25"/>
      <c r="AR44" s="16">
        <f>IFERROR(N44/AC44, "N.A.")</f>
        <v>3176.7014752196255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49919169.999999993</v>
      </c>
      <c r="C15" s="2"/>
      <c r="D15" s="2">
        <v>22362380.000000004</v>
      </c>
      <c r="E15" s="2"/>
      <c r="F15" s="2">
        <v>31507690</v>
      </c>
      <c r="G15" s="2"/>
      <c r="H15" s="2">
        <v>74534149.999999985</v>
      </c>
      <c r="I15" s="2"/>
      <c r="J15" s="2">
        <v>0</v>
      </c>
      <c r="K15" s="2"/>
      <c r="L15" s="1">
        <f>B15+D15+F15+H15+J15</f>
        <v>178323390</v>
      </c>
      <c r="M15" s="13">
        <f>C15+E15+G15+I15+K15</f>
        <v>0</v>
      </c>
      <c r="N15" s="14">
        <f>L15+M15</f>
        <v>178323390</v>
      </c>
      <c r="P15" s="3" t="s">
        <v>12</v>
      </c>
      <c r="Q15" s="2">
        <v>5958</v>
      </c>
      <c r="R15" s="2">
        <v>0</v>
      </c>
      <c r="S15" s="2">
        <v>2931</v>
      </c>
      <c r="T15" s="2">
        <v>0</v>
      </c>
      <c r="U15" s="2">
        <v>3460</v>
      </c>
      <c r="V15" s="2">
        <v>0</v>
      </c>
      <c r="W15" s="2">
        <v>14898</v>
      </c>
      <c r="X15" s="2">
        <v>0</v>
      </c>
      <c r="Y15" s="2">
        <v>1447</v>
      </c>
      <c r="Z15" s="2">
        <v>0</v>
      </c>
      <c r="AA15" s="1">
        <f>Q15+S15+U15+W15+Y15</f>
        <v>28694</v>
      </c>
      <c r="AB15" s="13">
        <f>R15+T15+V15+X15+Z15</f>
        <v>0</v>
      </c>
      <c r="AC15" s="14">
        <f>AA15+AB15</f>
        <v>28694</v>
      </c>
      <c r="AE15" s="3" t="s">
        <v>12</v>
      </c>
      <c r="AF15" s="2">
        <f>IFERROR(B15/Q15, "N.A.")</f>
        <v>8378.5112453843558</v>
      </c>
      <c r="AG15" s="2" t="str">
        <f t="shared" ref="AG15:AR19" si="0">IFERROR(C15/R15, "N.A.")</f>
        <v>N.A.</v>
      </c>
      <c r="AH15" s="2">
        <f t="shared" si="0"/>
        <v>7629.6076424428538</v>
      </c>
      <c r="AI15" s="2" t="str">
        <f t="shared" si="0"/>
        <v>N.A.</v>
      </c>
      <c r="AJ15" s="2">
        <f t="shared" si="0"/>
        <v>9106.2687861271679</v>
      </c>
      <c r="AK15" s="2" t="str">
        <f t="shared" si="0"/>
        <v>N.A.</v>
      </c>
      <c r="AL15" s="2">
        <f t="shared" si="0"/>
        <v>5002.963485031547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6214.6577681745312</v>
      </c>
      <c r="AQ15" s="13" t="str">
        <f t="shared" si="0"/>
        <v>N.A.</v>
      </c>
      <c r="AR15" s="14">
        <f t="shared" si="0"/>
        <v>6214.6577681745312</v>
      </c>
    </row>
    <row r="16" spans="1:44" ht="15" customHeight="1" thickBot="1" x14ac:dyDescent="0.3">
      <c r="A16" s="3" t="s">
        <v>13</v>
      </c>
      <c r="B16" s="2">
        <v>49953534.999999993</v>
      </c>
      <c r="C16" s="2">
        <v>1825350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49953534.999999993</v>
      </c>
      <c r="M16" s="13">
        <f t="shared" si="1"/>
        <v>1825350</v>
      </c>
      <c r="N16" s="14">
        <f t="shared" ref="N16:N18" si="2">L16+M16</f>
        <v>51778884.999999993</v>
      </c>
      <c r="P16" s="3" t="s">
        <v>13</v>
      </c>
      <c r="Q16" s="2">
        <v>8372</v>
      </c>
      <c r="R16" s="2">
        <v>283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8372</v>
      </c>
      <c r="AB16" s="13">
        <f t="shared" si="3"/>
        <v>283</v>
      </c>
      <c r="AC16" s="14">
        <f t="shared" ref="AC16:AC18" si="4">AA16+AB16</f>
        <v>8655</v>
      </c>
      <c r="AE16" s="3" t="s">
        <v>13</v>
      </c>
      <c r="AF16" s="2">
        <f t="shared" ref="AF16:AF19" si="5">IFERROR(B16/Q16, "N.A.")</f>
        <v>5966.7385332059239</v>
      </c>
      <c r="AG16" s="2">
        <f t="shared" si="0"/>
        <v>6450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5966.7385332059239</v>
      </c>
      <c r="AQ16" s="13">
        <f t="shared" si="0"/>
        <v>6450</v>
      </c>
      <c r="AR16" s="14">
        <f t="shared" si="0"/>
        <v>5982.5401502021941</v>
      </c>
    </row>
    <row r="17" spans="1:44" ht="15" customHeight="1" thickBot="1" x14ac:dyDescent="0.3">
      <c r="A17" s="3" t="s">
        <v>14</v>
      </c>
      <c r="B17" s="2">
        <v>200949250</v>
      </c>
      <c r="C17" s="2">
        <v>583994019.99999952</v>
      </c>
      <c r="D17" s="2">
        <v>42938800</v>
      </c>
      <c r="E17" s="2">
        <v>3234000</v>
      </c>
      <c r="F17" s="2"/>
      <c r="G17" s="2">
        <v>19654470</v>
      </c>
      <c r="H17" s="2"/>
      <c r="I17" s="2">
        <v>41349160</v>
      </c>
      <c r="J17" s="2">
        <v>0</v>
      </c>
      <c r="K17" s="2"/>
      <c r="L17" s="1">
        <f t="shared" si="1"/>
        <v>243888050</v>
      </c>
      <c r="M17" s="13">
        <f t="shared" si="1"/>
        <v>648231649.99999952</v>
      </c>
      <c r="N17" s="14">
        <f t="shared" si="2"/>
        <v>892119699.99999952</v>
      </c>
      <c r="P17" s="3" t="s">
        <v>14</v>
      </c>
      <c r="Q17" s="2">
        <v>27419</v>
      </c>
      <c r="R17" s="2">
        <v>70355</v>
      </c>
      <c r="S17" s="2">
        <v>4185</v>
      </c>
      <c r="T17" s="2">
        <v>462</v>
      </c>
      <c r="U17" s="2">
        <v>0</v>
      </c>
      <c r="V17" s="2">
        <v>3216</v>
      </c>
      <c r="W17" s="2">
        <v>0</v>
      </c>
      <c r="X17" s="2">
        <v>5706</v>
      </c>
      <c r="Y17" s="2">
        <v>623</v>
      </c>
      <c r="Z17" s="2">
        <v>0</v>
      </c>
      <c r="AA17" s="1">
        <f t="shared" si="3"/>
        <v>32227</v>
      </c>
      <c r="AB17" s="13">
        <f t="shared" si="3"/>
        <v>79739</v>
      </c>
      <c r="AC17" s="14">
        <f t="shared" si="4"/>
        <v>111966</v>
      </c>
      <c r="AE17" s="3" t="s">
        <v>14</v>
      </c>
      <c r="AF17" s="2">
        <f t="shared" si="5"/>
        <v>7328.832196651957</v>
      </c>
      <c r="AG17" s="2">
        <f t="shared" si="0"/>
        <v>8300.6754317390314</v>
      </c>
      <c r="AH17" s="2">
        <f t="shared" si="0"/>
        <v>10260.167264038231</v>
      </c>
      <c r="AI17" s="2">
        <f t="shared" si="0"/>
        <v>7000</v>
      </c>
      <c r="AJ17" s="2" t="str">
        <f t="shared" si="0"/>
        <v>N.A.</v>
      </c>
      <c r="AK17" s="2">
        <f t="shared" si="0"/>
        <v>6111.4645522388064</v>
      </c>
      <c r="AL17" s="2" t="str">
        <f t="shared" si="0"/>
        <v>N.A.</v>
      </c>
      <c r="AM17" s="2">
        <f t="shared" si="0"/>
        <v>7246.6105853487561</v>
      </c>
      <c r="AN17" s="2">
        <f t="shared" si="0"/>
        <v>0</v>
      </c>
      <c r="AO17" s="2" t="str">
        <f t="shared" si="0"/>
        <v>N.A.</v>
      </c>
      <c r="AP17" s="15">
        <f t="shared" si="0"/>
        <v>7567.8173581158653</v>
      </c>
      <c r="AQ17" s="13">
        <f t="shared" si="0"/>
        <v>8129.4178507380266</v>
      </c>
      <c r="AR17" s="14">
        <f t="shared" si="0"/>
        <v>7967.773252594533</v>
      </c>
    </row>
    <row r="18" spans="1:44" ht="15" customHeight="1" thickBot="1" x14ac:dyDescent="0.3">
      <c r="A18" s="3" t="s">
        <v>15</v>
      </c>
      <c r="B18" s="2"/>
      <c r="C18" s="2"/>
      <c r="D18" s="2">
        <v>2999250</v>
      </c>
      <c r="E18" s="2"/>
      <c r="F18" s="2"/>
      <c r="G18" s="2"/>
      <c r="H18" s="2">
        <v>2873706</v>
      </c>
      <c r="I18" s="2"/>
      <c r="J18" s="2"/>
      <c r="K18" s="2"/>
      <c r="L18" s="1">
        <f t="shared" si="1"/>
        <v>5872956</v>
      </c>
      <c r="M18" s="13">
        <f t="shared" si="1"/>
        <v>0</v>
      </c>
      <c r="N18" s="14">
        <f t="shared" si="2"/>
        <v>5872956</v>
      </c>
      <c r="P18" s="3" t="s">
        <v>15</v>
      </c>
      <c r="Q18" s="2">
        <v>0</v>
      </c>
      <c r="R18" s="2">
        <v>0</v>
      </c>
      <c r="S18" s="2">
        <v>279</v>
      </c>
      <c r="T18" s="2">
        <v>0</v>
      </c>
      <c r="U18" s="2">
        <v>0</v>
      </c>
      <c r="V18" s="2">
        <v>0</v>
      </c>
      <c r="W18" s="2">
        <v>585</v>
      </c>
      <c r="X18" s="2">
        <v>0</v>
      </c>
      <c r="Y18" s="2">
        <v>0</v>
      </c>
      <c r="Z18" s="2">
        <v>0</v>
      </c>
      <c r="AA18" s="1">
        <f t="shared" si="3"/>
        <v>864</v>
      </c>
      <c r="AB18" s="13">
        <f t="shared" si="3"/>
        <v>0</v>
      </c>
      <c r="AC18" s="21">
        <f t="shared" si="4"/>
        <v>864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10750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4912.3179487179486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6797.4027777777774</v>
      </c>
      <c r="AQ18" s="13" t="str">
        <f t="shared" si="0"/>
        <v>N.A.</v>
      </c>
      <c r="AR18" s="14">
        <f t="shared" si="0"/>
        <v>6797.4027777777774</v>
      </c>
    </row>
    <row r="19" spans="1:44" ht="15" customHeight="1" thickBot="1" x14ac:dyDescent="0.3">
      <c r="A19" s="4" t="s">
        <v>16</v>
      </c>
      <c r="B19" s="2">
        <v>300821955</v>
      </c>
      <c r="C19" s="2">
        <v>585819369.99999952</v>
      </c>
      <c r="D19" s="2">
        <v>68300430.000000015</v>
      </c>
      <c r="E19" s="2">
        <v>3234000</v>
      </c>
      <c r="F19" s="2">
        <v>31507690</v>
      </c>
      <c r="G19" s="2">
        <v>19654470</v>
      </c>
      <c r="H19" s="2">
        <v>77407855.999999985</v>
      </c>
      <c r="I19" s="2">
        <v>41349160</v>
      </c>
      <c r="J19" s="2">
        <v>0</v>
      </c>
      <c r="K19" s="2"/>
      <c r="L19" s="1">
        <f t="shared" ref="L19" si="6">B19+D19+F19+H19+J19</f>
        <v>478037931</v>
      </c>
      <c r="M19" s="13">
        <f t="shared" ref="M19" si="7">C19+E19+G19+I19+K19</f>
        <v>650056999.99999952</v>
      </c>
      <c r="N19" s="21">
        <f t="shared" ref="N19" si="8">L19+M19</f>
        <v>1128094930.9999995</v>
      </c>
      <c r="P19" s="4" t="s">
        <v>16</v>
      </c>
      <c r="Q19" s="2">
        <v>41749</v>
      </c>
      <c r="R19" s="2">
        <v>70638</v>
      </c>
      <c r="S19" s="2">
        <v>7395</v>
      </c>
      <c r="T19" s="2">
        <v>462</v>
      </c>
      <c r="U19" s="2">
        <v>3460</v>
      </c>
      <c r="V19" s="2">
        <v>3216</v>
      </c>
      <c r="W19" s="2">
        <v>15483</v>
      </c>
      <c r="X19" s="2">
        <v>5706</v>
      </c>
      <c r="Y19" s="2">
        <v>2070</v>
      </c>
      <c r="Z19" s="2">
        <v>0</v>
      </c>
      <c r="AA19" s="1">
        <f t="shared" ref="AA19" si="9">Q19+S19+U19+W19+Y19</f>
        <v>70157</v>
      </c>
      <c r="AB19" s="13">
        <f t="shared" ref="AB19" si="10">R19+T19+V19+X19+Z19</f>
        <v>80022</v>
      </c>
      <c r="AC19" s="14">
        <f t="shared" ref="AC19" si="11">AA19+AB19</f>
        <v>150179</v>
      </c>
      <c r="AE19" s="4" t="s">
        <v>16</v>
      </c>
      <c r="AF19" s="2">
        <f t="shared" si="5"/>
        <v>7205.4888739850057</v>
      </c>
      <c r="AG19" s="2">
        <f t="shared" si="0"/>
        <v>8293.2609926668301</v>
      </c>
      <c r="AH19" s="2">
        <f t="shared" si="0"/>
        <v>9236.0283975659258</v>
      </c>
      <c r="AI19" s="2">
        <f t="shared" si="0"/>
        <v>7000</v>
      </c>
      <c r="AJ19" s="2">
        <f t="shared" si="0"/>
        <v>9106.2687861271679</v>
      </c>
      <c r="AK19" s="2">
        <f t="shared" si="0"/>
        <v>6111.4645522388064</v>
      </c>
      <c r="AL19" s="2">
        <f t="shared" si="0"/>
        <v>4999.5385907123937</v>
      </c>
      <c r="AM19" s="2">
        <f t="shared" si="0"/>
        <v>7246.6105853487561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6813.8308508060491</v>
      </c>
      <c r="AQ19" s="13">
        <f t="shared" ref="AQ19" si="13">IFERROR(M19/AB19, "N.A.")</f>
        <v>8123.4785434005589</v>
      </c>
      <c r="AR19" s="14">
        <f t="shared" ref="AR19" si="14">IFERROR(N19/AC19, "N.A.")</f>
        <v>7511.6689483882537</v>
      </c>
    </row>
    <row r="20" spans="1:44" ht="15" customHeight="1" thickBot="1" x14ac:dyDescent="0.3">
      <c r="A20" s="5" t="s">
        <v>0</v>
      </c>
      <c r="B20" s="44">
        <f>B19+C19</f>
        <v>886641324.99999952</v>
      </c>
      <c r="C20" s="45"/>
      <c r="D20" s="44">
        <f>D19+E19</f>
        <v>71534430.000000015</v>
      </c>
      <c r="E20" s="45"/>
      <c r="F20" s="44">
        <f>F19+G19</f>
        <v>51162160</v>
      </c>
      <c r="G20" s="45"/>
      <c r="H20" s="44">
        <f>H19+I19</f>
        <v>118757015.99999999</v>
      </c>
      <c r="I20" s="45"/>
      <c r="J20" s="44">
        <f>J19+K19</f>
        <v>0</v>
      </c>
      <c r="K20" s="45"/>
      <c r="L20" s="44">
        <f>L19+M19</f>
        <v>1128094930.9999995</v>
      </c>
      <c r="M20" s="46"/>
      <c r="N20" s="22">
        <f>B20+D20+F20+H20+J20</f>
        <v>1128094930.9999995</v>
      </c>
      <c r="P20" s="5" t="s">
        <v>0</v>
      </c>
      <c r="Q20" s="44">
        <f>Q19+R19</f>
        <v>112387</v>
      </c>
      <c r="R20" s="45"/>
      <c r="S20" s="44">
        <f>S19+T19</f>
        <v>7857</v>
      </c>
      <c r="T20" s="45"/>
      <c r="U20" s="44">
        <f>U19+V19</f>
        <v>6676</v>
      </c>
      <c r="V20" s="45"/>
      <c r="W20" s="44">
        <f>W19+X19</f>
        <v>21189</v>
      </c>
      <c r="X20" s="45"/>
      <c r="Y20" s="44">
        <f>Y19+Z19</f>
        <v>2070</v>
      </c>
      <c r="Z20" s="45"/>
      <c r="AA20" s="44">
        <f>AA19+AB19</f>
        <v>150179</v>
      </c>
      <c r="AB20" s="45"/>
      <c r="AC20" s="23">
        <f>Q20+S20+U20+W20+Y20</f>
        <v>150179</v>
      </c>
      <c r="AE20" s="5" t="s">
        <v>0</v>
      </c>
      <c r="AF20" s="24">
        <f>IFERROR(B20/Q20,"N.A.")</f>
        <v>7889.180465712222</v>
      </c>
      <c r="AG20" s="25"/>
      <c r="AH20" s="24">
        <f>IFERROR(D20/S20,"N.A.")</f>
        <v>9104.5475372279507</v>
      </c>
      <c r="AI20" s="25"/>
      <c r="AJ20" s="24">
        <f>IFERROR(F20/U20,"N.A.")</f>
        <v>7663.594967046135</v>
      </c>
      <c r="AK20" s="25"/>
      <c r="AL20" s="24">
        <f>IFERROR(H20/W20,"N.A.")</f>
        <v>5604.6541129831512</v>
      </c>
      <c r="AM20" s="25"/>
      <c r="AN20" s="24">
        <f>IFERROR(J20/Y20,"N.A.")</f>
        <v>0</v>
      </c>
      <c r="AO20" s="25"/>
      <c r="AP20" s="24">
        <f>IFERROR(L20/AA20,"N.A.")</f>
        <v>7511.6689483882537</v>
      </c>
      <c r="AQ20" s="25"/>
      <c r="AR20" s="16">
        <f>IFERROR(N20/AC20, "N.A.")</f>
        <v>7511.6689483882537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41833020.000000007</v>
      </c>
      <c r="C27" s="2"/>
      <c r="D27" s="2">
        <v>22362380.000000004</v>
      </c>
      <c r="E27" s="2"/>
      <c r="F27" s="2">
        <v>29895190.000000004</v>
      </c>
      <c r="G27" s="2"/>
      <c r="H27" s="2">
        <v>38558340</v>
      </c>
      <c r="I27" s="2"/>
      <c r="J27" s="2">
        <v>0</v>
      </c>
      <c r="K27" s="2"/>
      <c r="L27" s="1">
        <f>B27+D27+F27+H27+J27</f>
        <v>132648930.00000001</v>
      </c>
      <c r="M27" s="13">
        <f>C27+E27+G27+I27+K27</f>
        <v>0</v>
      </c>
      <c r="N27" s="14">
        <f>L27+M27</f>
        <v>132648930.00000001</v>
      </c>
      <c r="P27" s="3" t="s">
        <v>12</v>
      </c>
      <c r="Q27" s="2">
        <v>4885</v>
      </c>
      <c r="R27" s="2">
        <v>0</v>
      </c>
      <c r="S27" s="2">
        <v>2931</v>
      </c>
      <c r="T27" s="2">
        <v>0</v>
      </c>
      <c r="U27" s="2">
        <v>3085</v>
      </c>
      <c r="V27" s="2">
        <v>0</v>
      </c>
      <c r="W27" s="2">
        <v>6630</v>
      </c>
      <c r="X27" s="2">
        <v>0</v>
      </c>
      <c r="Y27" s="2">
        <v>628</v>
      </c>
      <c r="Z27" s="2">
        <v>0</v>
      </c>
      <c r="AA27" s="1">
        <f>Q27+S27+U27+W27+Y27</f>
        <v>18159</v>
      </c>
      <c r="AB27" s="13">
        <f>R27+T27+V27+X27+Z27</f>
        <v>0</v>
      </c>
      <c r="AC27" s="14">
        <f>AA27+AB27</f>
        <v>18159</v>
      </c>
      <c r="AE27" s="3" t="s">
        <v>12</v>
      </c>
      <c r="AF27" s="2">
        <f>IFERROR(B27/Q27, "N.A.")</f>
        <v>8563.5660184237477</v>
      </c>
      <c r="AG27" s="2" t="str">
        <f t="shared" ref="AG27:AR31" si="15">IFERROR(C27/R27, "N.A.")</f>
        <v>N.A.</v>
      </c>
      <c r="AH27" s="2">
        <f t="shared" si="15"/>
        <v>7629.6076424428538</v>
      </c>
      <c r="AI27" s="2" t="str">
        <f t="shared" si="15"/>
        <v>N.A.</v>
      </c>
      <c r="AJ27" s="2">
        <f t="shared" si="15"/>
        <v>9690.4991896272295</v>
      </c>
      <c r="AK27" s="2" t="str">
        <f t="shared" si="15"/>
        <v>N.A.</v>
      </c>
      <c r="AL27" s="2">
        <f t="shared" si="15"/>
        <v>5815.7375565610864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7304.8587477284</v>
      </c>
      <c r="AQ27" s="13" t="str">
        <f t="shared" si="15"/>
        <v>N.A.</v>
      </c>
      <c r="AR27" s="14">
        <f t="shared" si="15"/>
        <v>7304.8587477284</v>
      </c>
    </row>
    <row r="28" spans="1:44" ht="15" customHeight="1" thickBot="1" x14ac:dyDescent="0.3">
      <c r="A28" s="3" t="s">
        <v>13</v>
      </c>
      <c r="B28" s="2">
        <v>22473029.999999996</v>
      </c>
      <c r="C28" s="2">
        <v>1825350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22473029.999999996</v>
      </c>
      <c r="M28" s="13">
        <f t="shared" si="16"/>
        <v>1825350</v>
      </c>
      <c r="N28" s="14">
        <f t="shared" ref="N28:N30" si="17">L28+M28</f>
        <v>24298379.999999996</v>
      </c>
      <c r="P28" s="3" t="s">
        <v>13</v>
      </c>
      <c r="Q28" s="2">
        <v>3113</v>
      </c>
      <c r="R28" s="2">
        <v>283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3113</v>
      </c>
      <c r="AB28" s="13">
        <f t="shared" si="18"/>
        <v>283</v>
      </c>
      <c r="AC28" s="14">
        <f t="shared" ref="AC28:AC30" si="19">AA28+AB28</f>
        <v>3396</v>
      </c>
      <c r="AE28" s="3" t="s">
        <v>13</v>
      </c>
      <c r="AF28" s="2">
        <f t="shared" ref="AF28:AF31" si="20">IFERROR(B28/Q28, "N.A.")</f>
        <v>7219.0909090909081</v>
      </c>
      <c r="AG28" s="2">
        <f t="shared" si="15"/>
        <v>6450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7219.0909090909081</v>
      </c>
      <c r="AQ28" s="13">
        <f t="shared" si="15"/>
        <v>6450</v>
      </c>
      <c r="AR28" s="14">
        <f t="shared" si="15"/>
        <v>7154.9999999999991</v>
      </c>
    </row>
    <row r="29" spans="1:44" ht="15" customHeight="1" thickBot="1" x14ac:dyDescent="0.3">
      <c r="A29" s="3" t="s">
        <v>14</v>
      </c>
      <c r="B29" s="2">
        <v>143531190</v>
      </c>
      <c r="C29" s="2">
        <v>362373860.00000006</v>
      </c>
      <c r="D29" s="2">
        <v>31111220.000000004</v>
      </c>
      <c r="E29" s="2">
        <v>3234000</v>
      </c>
      <c r="F29" s="2"/>
      <c r="G29" s="2">
        <v>19654470</v>
      </c>
      <c r="H29" s="2"/>
      <c r="I29" s="2">
        <v>40502920.000000007</v>
      </c>
      <c r="J29" s="2">
        <v>0</v>
      </c>
      <c r="K29" s="2"/>
      <c r="L29" s="1">
        <f t="shared" si="16"/>
        <v>174642410</v>
      </c>
      <c r="M29" s="13">
        <f t="shared" si="16"/>
        <v>425765250.00000006</v>
      </c>
      <c r="N29" s="14">
        <f t="shared" si="17"/>
        <v>600407660</v>
      </c>
      <c r="P29" s="3" t="s">
        <v>14</v>
      </c>
      <c r="Q29" s="2">
        <v>18041</v>
      </c>
      <c r="R29" s="2">
        <v>42281</v>
      </c>
      <c r="S29" s="2">
        <v>2717</v>
      </c>
      <c r="T29" s="2">
        <v>462</v>
      </c>
      <c r="U29" s="2">
        <v>0</v>
      </c>
      <c r="V29" s="2">
        <v>2650</v>
      </c>
      <c r="W29" s="2">
        <v>0</v>
      </c>
      <c r="X29" s="2">
        <v>5460</v>
      </c>
      <c r="Y29" s="2">
        <v>236</v>
      </c>
      <c r="Z29" s="2">
        <v>0</v>
      </c>
      <c r="AA29" s="1">
        <f t="shared" si="18"/>
        <v>20994</v>
      </c>
      <c r="AB29" s="13">
        <f t="shared" si="18"/>
        <v>50853</v>
      </c>
      <c r="AC29" s="14">
        <f t="shared" si="19"/>
        <v>71847</v>
      </c>
      <c r="AE29" s="3" t="s">
        <v>14</v>
      </c>
      <c r="AF29" s="2">
        <f t="shared" si="20"/>
        <v>7955.8333795244162</v>
      </c>
      <c r="AG29" s="2">
        <f t="shared" si="15"/>
        <v>8570.6076015231447</v>
      </c>
      <c r="AH29" s="2">
        <f t="shared" si="15"/>
        <v>11450.577843209423</v>
      </c>
      <c r="AI29" s="2">
        <f t="shared" si="15"/>
        <v>7000</v>
      </c>
      <c r="AJ29" s="2" t="str">
        <f t="shared" si="15"/>
        <v>N.A.</v>
      </c>
      <c r="AK29" s="2">
        <f t="shared" si="15"/>
        <v>7416.7811320754718</v>
      </c>
      <c r="AL29" s="2" t="str">
        <f t="shared" si="15"/>
        <v>N.A.</v>
      </c>
      <c r="AM29" s="2">
        <f t="shared" si="15"/>
        <v>7418.1172161172171</v>
      </c>
      <c r="AN29" s="2">
        <f t="shared" si="15"/>
        <v>0</v>
      </c>
      <c r="AO29" s="2" t="str">
        <f t="shared" si="15"/>
        <v>N.A.</v>
      </c>
      <c r="AP29" s="15">
        <f t="shared" si="15"/>
        <v>8318.6820043822045</v>
      </c>
      <c r="AQ29" s="13">
        <f t="shared" si="15"/>
        <v>8372.4706506990751</v>
      </c>
      <c r="AR29" s="14">
        <f t="shared" si="15"/>
        <v>8356.7533787075317</v>
      </c>
    </row>
    <row r="30" spans="1:44" ht="15" customHeight="1" thickBot="1" x14ac:dyDescent="0.3">
      <c r="A30" s="3" t="s">
        <v>15</v>
      </c>
      <c r="B30" s="2"/>
      <c r="C30" s="2"/>
      <c r="D30" s="2">
        <v>2999250</v>
      </c>
      <c r="E30" s="2"/>
      <c r="F30" s="2"/>
      <c r="G30" s="2"/>
      <c r="H30" s="2">
        <v>2472000</v>
      </c>
      <c r="I30" s="2"/>
      <c r="J30" s="2"/>
      <c r="K30" s="2"/>
      <c r="L30" s="1">
        <f t="shared" si="16"/>
        <v>5471250</v>
      </c>
      <c r="M30" s="13">
        <f t="shared" si="16"/>
        <v>0</v>
      </c>
      <c r="N30" s="14">
        <f t="shared" si="17"/>
        <v>5471250</v>
      </c>
      <c r="P30" s="3" t="s">
        <v>15</v>
      </c>
      <c r="Q30" s="2">
        <v>0</v>
      </c>
      <c r="R30" s="2">
        <v>0</v>
      </c>
      <c r="S30" s="2">
        <v>279</v>
      </c>
      <c r="T30" s="2">
        <v>0</v>
      </c>
      <c r="U30" s="2">
        <v>0</v>
      </c>
      <c r="V30" s="2">
        <v>0</v>
      </c>
      <c r="W30" s="2">
        <v>412</v>
      </c>
      <c r="X30" s="2">
        <v>0</v>
      </c>
      <c r="Y30" s="2">
        <v>0</v>
      </c>
      <c r="Z30" s="2">
        <v>0</v>
      </c>
      <c r="AA30" s="1">
        <f t="shared" si="18"/>
        <v>691</v>
      </c>
      <c r="AB30" s="13">
        <f t="shared" si="18"/>
        <v>0</v>
      </c>
      <c r="AC30" s="21">
        <f t="shared" si="19"/>
        <v>691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10750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6000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7917.872648335745</v>
      </c>
      <c r="AQ30" s="13" t="str">
        <f t="shared" si="15"/>
        <v>N.A.</v>
      </c>
      <c r="AR30" s="14">
        <f t="shared" si="15"/>
        <v>7917.872648335745</v>
      </c>
    </row>
    <row r="31" spans="1:44" ht="15" customHeight="1" thickBot="1" x14ac:dyDescent="0.3">
      <c r="A31" s="4" t="s">
        <v>16</v>
      </c>
      <c r="B31" s="2">
        <v>207837239.99999997</v>
      </c>
      <c r="C31" s="2">
        <v>364199210.00000012</v>
      </c>
      <c r="D31" s="2">
        <v>56472849.999999985</v>
      </c>
      <c r="E31" s="2">
        <v>3234000</v>
      </c>
      <c r="F31" s="2">
        <v>29895190.000000004</v>
      </c>
      <c r="G31" s="2">
        <v>19654470</v>
      </c>
      <c r="H31" s="2">
        <v>41030340</v>
      </c>
      <c r="I31" s="2">
        <v>40502920.000000007</v>
      </c>
      <c r="J31" s="2">
        <v>0</v>
      </c>
      <c r="K31" s="2"/>
      <c r="L31" s="1">
        <f t="shared" ref="L31" si="21">B31+D31+F31+H31+J31</f>
        <v>335235619.99999994</v>
      </c>
      <c r="M31" s="13">
        <f t="shared" ref="M31" si="22">C31+E31+G31+I31+K31</f>
        <v>427590600.00000012</v>
      </c>
      <c r="N31" s="21">
        <f t="shared" ref="N31" si="23">L31+M31</f>
        <v>762826220</v>
      </c>
      <c r="P31" s="4" t="s">
        <v>16</v>
      </c>
      <c r="Q31" s="2">
        <v>26039</v>
      </c>
      <c r="R31" s="2">
        <v>42564</v>
      </c>
      <c r="S31" s="2">
        <v>5927</v>
      </c>
      <c r="T31" s="2">
        <v>462</v>
      </c>
      <c r="U31" s="2">
        <v>3085</v>
      </c>
      <c r="V31" s="2">
        <v>2650</v>
      </c>
      <c r="W31" s="2">
        <v>7042</v>
      </c>
      <c r="X31" s="2">
        <v>5460</v>
      </c>
      <c r="Y31" s="2">
        <v>864</v>
      </c>
      <c r="Z31" s="2">
        <v>0</v>
      </c>
      <c r="AA31" s="1">
        <f t="shared" ref="AA31" si="24">Q31+S31+U31+W31+Y31</f>
        <v>42957</v>
      </c>
      <c r="AB31" s="13">
        <f t="shared" ref="AB31" si="25">R31+T31+V31+X31+Z31</f>
        <v>51136</v>
      </c>
      <c r="AC31" s="14">
        <f t="shared" ref="AC31" si="26">AA31+AB31</f>
        <v>94093</v>
      </c>
      <c r="AE31" s="4" t="s">
        <v>16</v>
      </c>
      <c r="AF31" s="2">
        <f t="shared" si="20"/>
        <v>7981.7673489765339</v>
      </c>
      <c r="AG31" s="2">
        <f t="shared" si="15"/>
        <v>8556.5080819471877</v>
      </c>
      <c r="AH31" s="2">
        <f t="shared" si="15"/>
        <v>9528.0664754513218</v>
      </c>
      <c r="AI31" s="2">
        <f t="shared" si="15"/>
        <v>7000</v>
      </c>
      <c r="AJ31" s="2">
        <f t="shared" si="15"/>
        <v>9690.4991896272295</v>
      </c>
      <c r="AK31" s="2">
        <f t="shared" si="15"/>
        <v>7416.7811320754718</v>
      </c>
      <c r="AL31" s="2">
        <f t="shared" si="15"/>
        <v>5826.5180346492471</v>
      </c>
      <c r="AM31" s="2">
        <f t="shared" si="15"/>
        <v>7418.1172161172171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7803.9811904928174</v>
      </c>
      <c r="AQ31" s="13">
        <f t="shared" ref="AQ31" si="28">IFERROR(M31/AB31, "N.A.")</f>
        <v>8361.8311952440581</v>
      </c>
      <c r="AR31" s="14">
        <f t="shared" ref="AR31" si="29">IFERROR(N31/AC31, "N.A.")</f>
        <v>8107.1516478377771</v>
      </c>
    </row>
    <row r="32" spans="1:44" ht="15" customHeight="1" thickBot="1" x14ac:dyDescent="0.3">
      <c r="A32" s="5" t="s">
        <v>0</v>
      </c>
      <c r="B32" s="44">
        <f>B31+C31</f>
        <v>572036450.00000012</v>
      </c>
      <c r="C32" s="45"/>
      <c r="D32" s="44">
        <f>D31+E31</f>
        <v>59706849.999999985</v>
      </c>
      <c r="E32" s="45"/>
      <c r="F32" s="44">
        <f>F31+G31</f>
        <v>49549660</v>
      </c>
      <c r="G32" s="45"/>
      <c r="H32" s="44">
        <f>H31+I31</f>
        <v>81533260</v>
      </c>
      <c r="I32" s="45"/>
      <c r="J32" s="44">
        <f>J31+K31</f>
        <v>0</v>
      </c>
      <c r="K32" s="45"/>
      <c r="L32" s="44">
        <f>L31+M31</f>
        <v>762826220</v>
      </c>
      <c r="M32" s="46"/>
      <c r="N32" s="22">
        <f>B32+D32+F32+H32+J32</f>
        <v>762826220.00000012</v>
      </c>
      <c r="P32" s="5" t="s">
        <v>0</v>
      </c>
      <c r="Q32" s="44">
        <f>Q31+R31</f>
        <v>68603</v>
      </c>
      <c r="R32" s="45"/>
      <c r="S32" s="44">
        <f>S31+T31</f>
        <v>6389</v>
      </c>
      <c r="T32" s="45"/>
      <c r="U32" s="44">
        <f>U31+V31</f>
        <v>5735</v>
      </c>
      <c r="V32" s="45"/>
      <c r="W32" s="44">
        <f>W31+X31</f>
        <v>12502</v>
      </c>
      <c r="X32" s="45"/>
      <c r="Y32" s="44">
        <f>Y31+Z31</f>
        <v>864</v>
      </c>
      <c r="Z32" s="45"/>
      <c r="AA32" s="44">
        <f>AA31+AB31</f>
        <v>94093</v>
      </c>
      <c r="AB32" s="45"/>
      <c r="AC32" s="23">
        <f>Q32+S32+U32+W32+Y32</f>
        <v>94093</v>
      </c>
      <c r="AE32" s="5" t="s">
        <v>0</v>
      </c>
      <c r="AF32" s="24">
        <f>IFERROR(B32/Q32,"N.A.")</f>
        <v>8338.3591096599284</v>
      </c>
      <c r="AG32" s="25"/>
      <c r="AH32" s="24">
        <f>IFERROR(D32/S32,"N.A.")</f>
        <v>9345.2574737830619</v>
      </c>
      <c r="AI32" s="25"/>
      <c r="AJ32" s="24">
        <f>IFERROR(F32/U32,"N.A.")</f>
        <v>8639.8709677419356</v>
      </c>
      <c r="AK32" s="25"/>
      <c r="AL32" s="24">
        <f>IFERROR(H32/W32,"N.A.")</f>
        <v>6521.6173412254038</v>
      </c>
      <c r="AM32" s="25"/>
      <c r="AN32" s="24">
        <f>IFERROR(J32/Y32,"N.A.")</f>
        <v>0</v>
      </c>
      <c r="AO32" s="25"/>
      <c r="AP32" s="24">
        <f>IFERROR(L32/AA32,"N.A.")</f>
        <v>8107.1516478377771</v>
      </c>
      <c r="AQ32" s="25"/>
      <c r="AR32" s="16">
        <f>IFERROR(N32/AC32, "N.A.")</f>
        <v>8107.1516478377789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8086150</v>
      </c>
      <c r="C39" s="2"/>
      <c r="D39" s="2"/>
      <c r="E39" s="2"/>
      <c r="F39" s="2">
        <v>1612500</v>
      </c>
      <c r="G39" s="2"/>
      <c r="H39" s="2">
        <v>35975809.999999993</v>
      </c>
      <c r="I39" s="2"/>
      <c r="J39" s="2">
        <v>0</v>
      </c>
      <c r="K39" s="2"/>
      <c r="L39" s="1">
        <f>B39+D39+F39+H39+J39</f>
        <v>45674459.999999993</v>
      </c>
      <c r="M39" s="13">
        <f>C39+E39+G39+I39+K39</f>
        <v>0</v>
      </c>
      <c r="N39" s="14">
        <f>L39+M39</f>
        <v>45674459.999999993</v>
      </c>
      <c r="P39" s="3" t="s">
        <v>12</v>
      </c>
      <c r="Q39" s="2">
        <v>1073</v>
      </c>
      <c r="R39" s="2">
        <v>0</v>
      </c>
      <c r="S39" s="2">
        <v>0</v>
      </c>
      <c r="T39" s="2">
        <v>0</v>
      </c>
      <c r="U39" s="2">
        <v>375</v>
      </c>
      <c r="V39" s="2">
        <v>0</v>
      </c>
      <c r="W39" s="2">
        <v>8268</v>
      </c>
      <c r="X39" s="2">
        <v>0</v>
      </c>
      <c r="Y39" s="2">
        <v>819</v>
      </c>
      <c r="Z39" s="2">
        <v>0</v>
      </c>
      <c r="AA39" s="1">
        <f>Q39+S39+U39+W39+Y39</f>
        <v>10535</v>
      </c>
      <c r="AB39" s="13">
        <f>R39+T39+V39+X39+Z39</f>
        <v>0</v>
      </c>
      <c r="AC39" s="14">
        <f>AA39+AB39</f>
        <v>10535</v>
      </c>
      <c r="AE39" s="3" t="s">
        <v>12</v>
      </c>
      <c r="AF39" s="2">
        <f>IFERROR(B39/Q39, "N.A.")</f>
        <v>7536.0205032618824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4300</v>
      </c>
      <c r="AK39" s="2" t="str">
        <f t="shared" si="30"/>
        <v>N.A.</v>
      </c>
      <c r="AL39" s="2">
        <f t="shared" si="30"/>
        <v>4351.2106918238987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4335.496915045087</v>
      </c>
      <c r="AQ39" s="13" t="str">
        <f t="shared" si="30"/>
        <v>N.A.</v>
      </c>
      <c r="AR39" s="14">
        <f t="shared" si="30"/>
        <v>4335.496915045087</v>
      </c>
    </row>
    <row r="40" spans="1:44" ht="15" customHeight="1" thickBot="1" x14ac:dyDescent="0.3">
      <c r="A40" s="3" t="s">
        <v>13</v>
      </c>
      <c r="B40" s="2">
        <v>27480505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27480505</v>
      </c>
      <c r="M40" s="13">
        <f t="shared" si="31"/>
        <v>0</v>
      </c>
      <c r="N40" s="14">
        <f t="shared" ref="N40:N42" si="32">L40+M40</f>
        <v>27480505</v>
      </c>
      <c r="P40" s="3" t="s">
        <v>13</v>
      </c>
      <c r="Q40" s="2">
        <v>5259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5259</v>
      </c>
      <c r="AB40" s="13">
        <f t="shared" si="33"/>
        <v>0</v>
      </c>
      <c r="AC40" s="14">
        <f t="shared" ref="AC40:AC42" si="34">AA40+AB40</f>
        <v>5259</v>
      </c>
      <c r="AE40" s="3" t="s">
        <v>13</v>
      </c>
      <c r="AF40" s="2">
        <f t="shared" ref="AF40:AF43" si="35">IFERROR(B40/Q40, "N.A.")</f>
        <v>5225.42403498764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5225.42403498764</v>
      </c>
      <c r="AQ40" s="13" t="str">
        <f t="shared" si="30"/>
        <v>N.A.</v>
      </c>
      <c r="AR40" s="14">
        <f t="shared" si="30"/>
        <v>5225.42403498764</v>
      </c>
    </row>
    <row r="41" spans="1:44" ht="15" customHeight="1" thickBot="1" x14ac:dyDescent="0.3">
      <c r="A41" s="3" t="s">
        <v>14</v>
      </c>
      <c r="B41" s="2">
        <v>57418060</v>
      </c>
      <c r="C41" s="2">
        <v>221620160.00000003</v>
      </c>
      <c r="D41" s="2">
        <v>11827580</v>
      </c>
      <c r="E41" s="2"/>
      <c r="F41" s="2"/>
      <c r="G41" s="2">
        <v>0</v>
      </c>
      <c r="H41" s="2"/>
      <c r="I41" s="2">
        <v>846240</v>
      </c>
      <c r="J41" s="2">
        <v>0</v>
      </c>
      <c r="K41" s="2"/>
      <c r="L41" s="1">
        <f t="shared" si="31"/>
        <v>69245640</v>
      </c>
      <c r="M41" s="13">
        <f t="shared" si="31"/>
        <v>222466400.00000003</v>
      </c>
      <c r="N41" s="14">
        <f t="shared" si="32"/>
        <v>291712040</v>
      </c>
      <c r="P41" s="3" t="s">
        <v>14</v>
      </c>
      <c r="Q41" s="2">
        <v>9378</v>
      </c>
      <c r="R41" s="2">
        <v>28074</v>
      </c>
      <c r="S41" s="2">
        <v>1468</v>
      </c>
      <c r="T41" s="2">
        <v>0</v>
      </c>
      <c r="U41" s="2">
        <v>0</v>
      </c>
      <c r="V41" s="2">
        <v>566</v>
      </c>
      <c r="W41" s="2">
        <v>0</v>
      </c>
      <c r="X41" s="2">
        <v>246</v>
      </c>
      <c r="Y41" s="2">
        <v>387</v>
      </c>
      <c r="Z41" s="2">
        <v>0</v>
      </c>
      <c r="AA41" s="1">
        <f t="shared" si="33"/>
        <v>11233</v>
      </c>
      <c r="AB41" s="13">
        <f t="shared" si="33"/>
        <v>28886</v>
      </c>
      <c r="AC41" s="14">
        <f t="shared" si="34"/>
        <v>40119</v>
      </c>
      <c r="AE41" s="3" t="s">
        <v>14</v>
      </c>
      <c r="AF41" s="2">
        <f t="shared" si="35"/>
        <v>6122.6338238430371</v>
      </c>
      <c r="AG41" s="2">
        <f t="shared" si="30"/>
        <v>7894.1426230676079</v>
      </c>
      <c r="AH41" s="2">
        <f t="shared" si="30"/>
        <v>8056.9346049046326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3440</v>
      </c>
      <c r="AN41" s="2">
        <f t="shared" si="30"/>
        <v>0</v>
      </c>
      <c r="AO41" s="2" t="str">
        <f t="shared" si="30"/>
        <v>N.A.</v>
      </c>
      <c r="AP41" s="15">
        <f t="shared" si="30"/>
        <v>6164.48321908662</v>
      </c>
      <c r="AQ41" s="13">
        <f t="shared" si="30"/>
        <v>7701.5301530153029</v>
      </c>
      <c r="AR41" s="14">
        <f t="shared" si="30"/>
        <v>7271.1692714175324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401706</v>
      </c>
      <c r="I42" s="2"/>
      <c r="J42" s="2"/>
      <c r="K42" s="2"/>
      <c r="L42" s="1">
        <f t="shared" si="31"/>
        <v>401706</v>
      </c>
      <c r="M42" s="13">
        <f t="shared" si="31"/>
        <v>0</v>
      </c>
      <c r="N42" s="14">
        <f t="shared" si="32"/>
        <v>401706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173</v>
      </c>
      <c r="X42" s="2">
        <v>0</v>
      </c>
      <c r="Y42" s="2">
        <v>0</v>
      </c>
      <c r="Z42" s="2">
        <v>0</v>
      </c>
      <c r="AA42" s="1">
        <f t="shared" si="33"/>
        <v>173</v>
      </c>
      <c r="AB42" s="13">
        <f t="shared" si="33"/>
        <v>0</v>
      </c>
      <c r="AC42" s="14">
        <f t="shared" si="34"/>
        <v>173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2322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2322</v>
      </c>
      <c r="AQ42" s="13" t="str">
        <f t="shared" si="30"/>
        <v>N.A.</v>
      </c>
      <c r="AR42" s="14">
        <f t="shared" si="30"/>
        <v>2322</v>
      </c>
    </row>
    <row r="43" spans="1:44" ht="15" customHeight="1" thickBot="1" x14ac:dyDescent="0.3">
      <c r="A43" s="4" t="s">
        <v>16</v>
      </c>
      <c r="B43" s="2">
        <v>92984714.999999985</v>
      </c>
      <c r="C43" s="2">
        <v>221620160.00000003</v>
      </c>
      <c r="D43" s="2">
        <v>11827580</v>
      </c>
      <c r="E43" s="2"/>
      <c r="F43" s="2">
        <v>1612500</v>
      </c>
      <c r="G43" s="2">
        <v>0</v>
      </c>
      <c r="H43" s="2">
        <v>36377515.999999993</v>
      </c>
      <c r="I43" s="2">
        <v>846240</v>
      </c>
      <c r="J43" s="2">
        <v>0</v>
      </c>
      <c r="K43" s="2"/>
      <c r="L43" s="1">
        <f t="shared" ref="L43" si="36">B43+D43+F43+H43+J43</f>
        <v>142802310.99999997</v>
      </c>
      <c r="M43" s="13">
        <f t="shared" ref="M43" si="37">C43+E43+G43+I43+K43</f>
        <v>222466400.00000003</v>
      </c>
      <c r="N43" s="21">
        <f t="shared" ref="N43" si="38">L43+M43</f>
        <v>365268711</v>
      </c>
      <c r="P43" s="4" t="s">
        <v>16</v>
      </c>
      <c r="Q43" s="2">
        <v>15710</v>
      </c>
      <c r="R43" s="2">
        <v>28074</v>
      </c>
      <c r="S43" s="2">
        <v>1468</v>
      </c>
      <c r="T43" s="2">
        <v>0</v>
      </c>
      <c r="U43" s="2">
        <v>375</v>
      </c>
      <c r="V43" s="2">
        <v>566</v>
      </c>
      <c r="W43" s="2">
        <v>8441</v>
      </c>
      <c r="X43" s="2">
        <v>246</v>
      </c>
      <c r="Y43" s="2">
        <v>1206</v>
      </c>
      <c r="Z43" s="2">
        <v>0</v>
      </c>
      <c r="AA43" s="1">
        <f t="shared" ref="AA43" si="39">Q43+S43+U43+W43+Y43</f>
        <v>27200</v>
      </c>
      <c r="AB43" s="13">
        <f t="shared" ref="AB43" si="40">R43+T43+V43+X43+Z43</f>
        <v>28886</v>
      </c>
      <c r="AC43" s="21">
        <f t="shared" ref="AC43" si="41">AA43+AB43</f>
        <v>56086</v>
      </c>
      <c r="AE43" s="4" t="s">
        <v>16</v>
      </c>
      <c r="AF43" s="2">
        <f t="shared" si="35"/>
        <v>5918.8233609166127</v>
      </c>
      <c r="AG43" s="2">
        <f t="shared" si="30"/>
        <v>7894.1426230676079</v>
      </c>
      <c r="AH43" s="2">
        <f t="shared" si="30"/>
        <v>8056.9346049046326</v>
      </c>
      <c r="AI43" s="2" t="str">
        <f t="shared" si="30"/>
        <v>N.A.</v>
      </c>
      <c r="AJ43" s="2">
        <f t="shared" si="30"/>
        <v>4300</v>
      </c>
      <c r="AK43" s="2">
        <f t="shared" si="30"/>
        <v>0</v>
      </c>
      <c r="AL43" s="2">
        <f t="shared" si="30"/>
        <v>4309.6216088141209</v>
      </c>
      <c r="AM43" s="2">
        <f t="shared" si="30"/>
        <v>3440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5250.0849632352929</v>
      </c>
      <c r="AQ43" s="13">
        <f t="shared" ref="AQ43" si="43">IFERROR(M43/AB43, "N.A.")</f>
        <v>7701.5301530153029</v>
      </c>
      <c r="AR43" s="14">
        <f t="shared" ref="AR43" si="44">IFERROR(N43/AC43, "N.A.")</f>
        <v>6512.6539778197766</v>
      </c>
    </row>
    <row r="44" spans="1:44" ht="15" customHeight="1" thickBot="1" x14ac:dyDescent="0.3">
      <c r="A44" s="5" t="s">
        <v>0</v>
      </c>
      <c r="B44" s="44">
        <f>B43+C43</f>
        <v>314604875</v>
      </c>
      <c r="C44" s="45"/>
      <c r="D44" s="44">
        <f>D43+E43</f>
        <v>11827580</v>
      </c>
      <c r="E44" s="45"/>
      <c r="F44" s="44">
        <f>F43+G43</f>
        <v>1612500</v>
      </c>
      <c r="G44" s="45"/>
      <c r="H44" s="44">
        <f>H43+I43</f>
        <v>37223755.999999993</v>
      </c>
      <c r="I44" s="45"/>
      <c r="J44" s="44">
        <f>J43+K43</f>
        <v>0</v>
      </c>
      <c r="K44" s="45"/>
      <c r="L44" s="44">
        <f>L43+M43</f>
        <v>365268711</v>
      </c>
      <c r="M44" s="46"/>
      <c r="N44" s="22">
        <f>B44+D44+F44+H44+J44</f>
        <v>365268711</v>
      </c>
      <c r="P44" s="5" t="s">
        <v>0</v>
      </c>
      <c r="Q44" s="44">
        <f>Q43+R43</f>
        <v>43784</v>
      </c>
      <c r="R44" s="45"/>
      <c r="S44" s="44">
        <f>S43+T43</f>
        <v>1468</v>
      </c>
      <c r="T44" s="45"/>
      <c r="U44" s="44">
        <f>U43+V43</f>
        <v>941</v>
      </c>
      <c r="V44" s="45"/>
      <c r="W44" s="44">
        <f>W43+X43</f>
        <v>8687</v>
      </c>
      <c r="X44" s="45"/>
      <c r="Y44" s="44">
        <f>Y43+Z43</f>
        <v>1206</v>
      </c>
      <c r="Z44" s="45"/>
      <c r="AA44" s="44">
        <f>AA43+AB43</f>
        <v>56086</v>
      </c>
      <c r="AB44" s="46"/>
      <c r="AC44" s="22">
        <f>Q44+S44+U44+W44+Y44</f>
        <v>56086</v>
      </c>
      <c r="AE44" s="5" t="s">
        <v>0</v>
      </c>
      <c r="AF44" s="24">
        <f>IFERROR(B44/Q44,"N.A.")</f>
        <v>7185.3845011876483</v>
      </c>
      <c r="AG44" s="25"/>
      <c r="AH44" s="24">
        <f>IFERROR(D44/S44,"N.A.")</f>
        <v>8056.9346049046326</v>
      </c>
      <c r="AI44" s="25"/>
      <c r="AJ44" s="24">
        <f>IFERROR(F44/U44,"N.A.")</f>
        <v>1713.6025504782147</v>
      </c>
      <c r="AK44" s="25"/>
      <c r="AL44" s="24">
        <f>IFERROR(H44/W44,"N.A.")</f>
        <v>4284.9955105329791</v>
      </c>
      <c r="AM44" s="25"/>
      <c r="AN44" s="24">
        <f>IFERROR(J44/Y44,"N.A.")</f>
        <v>0</v>
      </c>
      <c r="AO44" s="25"/>
      <c r="AP44" s="24">
        <f>IFERROR(L44/AA44,"N.A.")</f>
        <v>6512.6539778197766</v>
      </c>
      <c r="AQ44" s="25"/>
      <c r="AR44" s="16">
        <f>IFERROR(N44/AC44, "N.A.")</f>
        <v>6512.6539778197766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1644750</v>
      </c>
      <c r="C15" s="2"/>
      <c r="D15" s="2"/>
      <c r="E15" s="2"/>
      <c r="F15" s="2"/>
      <c r="G15" s="2"/>
      <c r="H15" s="2">
        <v>2924000</v>
      </c>
      <c r="I15" s="2"/>
      <c r="J15" s="2"/>
      <c r="K15" s="2"/>
      <c r="L15" s="1">
        <f>B15+D15+F15+H15+J15</f>
        <v>4568750</v>
      </c>
      <c r="M15" s="13">
        <f>C15+E15+G15+I15+K15</f>
        <v>0</v>
      </c>
      <c r="N15" s="14">
        <f>L15+M15</f>
        <v>4568750</v>
      </c>
      <c r="P15" s="3" t="s">
        <v>12</v>
      </c>
      <c r="Q15" s="2">
        <v>170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510</v>
      </c>
      <c r="X15" s="2">
        <v>0</v>
      </c>
      <c r="Y15" s="2">
        <v>0</v>
      </c>
      <c r="Z15" s="2">
        <v>0</v>
      </c>
      <c r="AA15" s="1">
        <f>Q15+S15+U15+W15+Y15</f>
        <v>680</v>
      </c>
      <c r="AB15" s="13">
        <f>R15+T15+V15+X15+Z15</f>
        <v>0</v>
      </c>
      <c r="AC15" s="14">
        <f>AA15+AB15</f>
        <v>680</v>
      </c>
      <c r="AE15" s="3" t="s">
        <v>12</v>
      </c>
      <c r="AF15" s="2">
        <f>IFERROR(B15/Q15, "N.A.")</f>
        <v>9675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5733.333333333333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6718.75</v>
      </c>
      <c r="AQ15" s="13" t="str">
        <f t="shared" si="0"/>
        <v>N.A.</v>
      </c>
      <c r="AR15" s="14">
        <f t="shared" si="0"/>
        <v>6718.75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1206150</v>
      </c>
      <c r="C17" s="2">
        <v>2550000</v>
      </c>
      <c r="D17" s="2">
        <v>877200</v>
      </c>
      <c r="E17" s="2"/>
      <c r="F17" s="2"/>
      <c r="G17" s="2">
        <v>0</v>
      </c>
      <c r="H17" s="2"/>
      <c r="I17" s="2"/>
      <c r="J17" s="2"/>
      <c r="K17" s="2"/>
      <c r="L17" s="1">
        <f t="shared" si="1"/>
        <v>2083350</v>
      </c>
      <c r="M17" s="13">
        <f t="shared" si="1"/>
        <v>2550000</v>
      </c>
      <c r="N17" s="14">
        <f t="shared" si="2"/>
        <v>4633350</v>
      </c>
      <c r="P17" s="3" t="s">
        <v>14</v>
      </c>
      <c r="Q17" s="2">
        <v>340</v>
      </c>
      <c r="R17" s="2">
        <v>340</v>
      </c>
      <c r="S17" s="2">
        <v>170</v>
      </c>
      <c r="T17" s="2">
        <v>0</v>
      </c>
      <c r="U17" s="2">
        <v>0</v>
      </c>
      <c r="V17" s="2">
        <v>170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510</v>
      </c>
      <c r="AB17" s="13">
        <f t="shared" si="3"/>
        <v>510</v>
      </c>
      <c r="AC17" s="14">
        <f t="shared" si="4"/>
        <v>1020</v>
      </c>
      <c r="AE17" s="3" t="s">
        <v>14</v>
      </c>
      <c r="AF17" s="2">
        <f t="shared" si="5"/>
        <v>3547.5</v>
      </c>
      <c r="AG17" s="2">
        <f t="shared" si="0"/>
        <v>7500</v>
      </c>
      <c r="AH17" s="2">
        <f t="shared" si="0"/>
        <v>5160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4085</v>
      </c>
      <c r="AQ17" s="13">
        <f t="shared" si="0"/>
        <v>5000</v>
      </c>
      <c r="AR17" s="14">
        <f t="shared" si="0"/>
        <v>4542.5</v>
      </c>
    </row>
    <row r="18" spans="1:44" ht="15" customHeight="1" thickBot="1" x14ac:dyDescent="0.3">
      <c r="A18" s="3" t="s">
        <v>15</v>
      </c>
      <c r="B18" s="2">
        <v>1754400</v>
      </c>
      <c r="C18" s="2"/>
      <c r="D18" s="2">
        <v>1827500</v>
      </c>
      <c r="E18" s="2"/>
      <c r="F18" s="2"/>
      <c r="G18" s="2">
        <v>4335000</v>
      </c>
      <c r="H18" s="2"/>
      <c r="I18" s="2"/>
      <c r="J18" s="2"/>
      <c r="K18" s="2"/>
      <c r="L18" s="1">
        <f t="shared" si="1"/>
        <v>3581900</v>
      </c>
      <c r="M18" s="13">
        <f t="shared" si="1"/>
        <v>4335000</v>
      </c>
      <c r="N18" s="14">
        <f t="shared" si="2"/>
        <v>7916900</v>
      </c>
      <c r="P18" s="3" t="s">
        <v>15</v>
      </c>
      <c r="Q18" s="2">
        <v>170</v>
      </c>
      <c r="R18" s="2">
        <v>0</v>
      </c>
      <c r="S18" s="2">
        <v>170</v>
      </c>
      <c r="T18" s="2">
        <v>0</v>
      </c>
      <c r="U18" s="2">
        <v>0</v>
      </c>
      <c r="V18" s="2">
        <v>510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340</v>
      </c>
      <c r="AB18" s="13">
        <f t="shared" si="3"/>
        <v>510</v>
      </c>
      <c r="AC18" s="21">
        <f t="shared" si="4"/>
        <v>850</v>
      </c>
      <c r="AE18" s="3" t="s">
        <v>15</v>
      </c>
      <c r="AF18" s="2">
        <f t="shared" si="5"/>
        <v>10320</v>
      </c>
      <c r="AG18" s="2" t="str">
        <f t="shared" si="0"/>
        <v>N.A.</v>
      </c>
      <c r="AH18" s="2">
        <f t="shared" si="0"/>
        <v>10750</v>
      </c>
      <c r="AI18" s="2" t="str">
        <f t="shared" si="0"/>
        <v>N.A.</v>
      </c>
      <c r="AJ18" s="2" t="str">
        <f t="shared" si="0"/>
        <v>N.A.</v>
      </c>
      <c r="AK18" s="2">
        <f t="shared" si="0"/>
        <v>8500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10535</v>
      </c>
      <c r="AQ18" s="13">
        <f t="shared" si="0"/>
        <v>8500</v>
      </c>
      <c r="AR18" s="14">
        <f t="shared" si="0"/>
        <v>9314</v>
      </c>
    </row>
    <row r="19" spans="1:44" ht="15" customHeight="1" thickBot="1" x14ac:dyDescent="0.3">
      <c r="A19" s="4" t="s">
        <v>16</v>
      </c>
      <c r="B19" s="2">
        <v>4605300</v>
      </c>
      <c r="C19" s="2">
        <v>2550000</v>
      </c>
      <c r="D19" s="2">
        <v>2704700</v>
      </c>
      <c r="E19" s="2"/>
      <c r="F19" s="2"/>
      <c r="G19" s="2">
        <v>4335000</v>
      </c>
      <c r="H19" s="2">
        <v>2924000</v>
      </c>
      <c r="I19" s="2"/>
      <c r="J19" s="2"/>
      <c r="K19" s="2"/>
      <c r="L19" s="1">
        <f t="shared" ref="L19" si="6">B19+D19+F19+H19+J19</f>
        <v>10234000</v>
      </c>
      <c r="M19" s="13">
        <f t="shared" ref="M19" si="7">C19+E19+G19+I19+K19</f>
        <v>6885000</v>
      </c>
      <c r="N19" s="21">
        <f t="shared" ref="N19" si="8">L19+M19</f>
        <v>17119000</v>
      </c>
      <c r="P19" s="4" t="s">
        <v>16</v>
      </c>
      <c r="Q19" s="2">
        <v>680</v>
      </c>
      <c r="R19" s="2">
        <v>340</v>
      </c>
      <c r="S19" s="2">
        <v>340</v>
      </c>
      <c r="T19" s="2">
        <v>0</v>
      </c>
      <c r="U19" s="2">
        <v>0</v>
      </c>
      <c r="V19" s="2">
        <v>680</v>
      </c>
      <c r="W19" s="2">
        <v>510</v>
      </c>
      <c r="X19" s="2">
        <v>0</v>
      </c>
      <c r="Y19" s="2">
        <v>0</v>
      </c>
      <c r="Z19" s="2">
        <v>0</v>
      </c>
      <c r="AA19" s="1">
        <f t="shared" ref="AA19" si="9">Q19+S19+U19+W19+Y19</f>
        <v>1530</v>
      </c>
      <c r="AB19" s="13">
        <f t="shared" ref="AB19" si="10">R19+T19+V19+X19+Z19</f>
        <v>1020</v>
      </c>
      <c r="AC19" s="14">
        <f t="shared" ref="AC19" si="11">AA19+AB19</f>
        <v>2550</v>
      </c>
      <c r="AE19" s="4" t="s">
        <v>16</v>
      </c>
      <c r="AF19" s="2">
        <f t="shared" si="5"/>
        <v>6772.5</v>
      </c>
      <c r="AG19" s="2">
        <f t="shared" si="0"/>
        <v>7500</v>
      </c>
      <c r="AH19" s="2">
        <f t="shared" si="0"/>
        <v>7955</v>
      </c>
      <c r="AI19" s="2" t="str">
        <f t="shared" si="0"/>
        <v>N.A.</v>
      </c>
      <c r="AJ19" s="2" t="str">
        <f t="shared" si="0"/>
        <v>N.A.</v>
      </c>
      <c r="AK19" s="2">
        <f t="shared" si="0"/>
        <v>6375</v>
      </c>
      <c r="AL19" s="2">
        <f t="shared" si="0"/>
        <v>5733.333333333333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6688.8888888888887</v>
      </c>
      <c r="AQ19" s="13">
        <f t="shared" ref="AQ19" si="13">IFERROR(M19/AB19, "N.A.")</f>
        <v>6750</v>
      </c>
      <c r="AR19" s="14">
        <f t="shared" ref="AR19" si="14">IFERROR(N19/AC19, "N.A.")</f>
        <v>6713.333333333333</v>
      </c>
    </row>
    <row r="20" spans="1:44" ht="15" customHeight="1" thickBot="1" x14ac:dyDescent="0.3">
      <c r="A20" s="5" t="s">
        <v>0</v>
      </c>
      <c r="B20" s="44">
        <f>B19+C19</f>
        <v>7155300</v>
      </c>
      <c r="C20" s="45"/>
      <c r="D20" s="44">
        <f>D19+E19</f>
        <v>2704700</v>
      </c>
      <c r="E20" s="45"/>
      <c r="F20" s="44">
        <f>F19+G19</f>
        <v>4335000</v>
      </c>
      <c r="G20" s="45"/>
      <c r="H20" s="44">
        <f>H19+I19</f>
        <v>2924000</v>
      </c>
      <c r="I20" s="45"/>
      <c r="J20" s="44">
        <f>J19+K19</f>
        <v>0</v>
      </c>
      <c r="K20" s="45"/>
      <c r="L20" s="44">
        <f>L19+M19</f>
        <v>17119000</v>
      </c>
      <c r="M20" s="46"/>
      <c r="N20" s="22">
        <f>B20+D20+F20+H20+J20</f>
        <v>17119000</v>
      </c>
      <c r="P20" s="5" t="s">
        <v>0</v>
      </c>
      <c r="Q20" s="44">
        <f>Q19+R19</f>
        <v>1020</v>
      </c>
      <c r="R20" s="45"/>
      <c r="S20" s="44">
        <f>S19+T19</f>
        <v>340</v>
      </c>
      <c r="T20" s="45"/>
      <c r="U20" s="44">
        <f>U19+V19</f>
        <v>680</v>
      </c>
      <c r="V20" s="45"/>
      <c r="W20" s="44">
        <f>W19+X19</f>
        <v>510</v>
      </c>
      <c r="X20" s="45"/>
      <c r="Y20" s="44">
        <f>Y19+Z19</f>
        <v>0</v>
      </c>
      <c r="Z20" s="45"/>
      <c r="AA20" s="44">
        <f>AA19+AB19</f>
        <v>2550</v>
      </c>
      <c r="AB20" s="45"/>
      <c r="AC20" s="23">
        <f>Q20+S20+U20+W20+Y20</f>
        <v>2550</v>
      </c>
      <c r="AE20" s="5" t="s">
        <v>0</v>
      </c>
      <c r="AF20" s="24">
        <f>IFERROR(B20/Q20,"N.A.")</f>
        <v>7015</v>
      </c>
      <c r="AG20" s="25"/>
      <c r="AH20" s="24">
        <f>IFERROR(D20/S20,"N.A.")</f>
        <v>7955</v>
      </c>
      <c r="AI20" s="25"/>
      <c r="AJ20" s="24">
        <f>IFERROR(F20/U20,"N.A.")</f>
        <v>6375</v>
      </c>
      <c r="AK20" s="25"/>
      <c r="AL20" s="24">
        <f>IFERROR(H20/W20,"N.A.")</f>
        <v>5733.333333333333</v>
      </c>
      <c r="AM20" s="25"/>
      <c r="AN20" s="24" t="str">
        <f>IFERROR(J20/Y20,"N.A.")</f>
        <v>N.A.</v>
      </c>
      <c r="AO20" s="25"/>
      <c r="AP20" s="24">
        <f>IFERROR(L20/AA20,"N.A.")</f>
        <v>6713.333333333333</v>
      </c>
      <c r="AQ20" s="25"/>
      <c r="AR20" s="16">
        <f>IFERROR(N20/AC20, "N.A.")</f>
        <v>6713.333333333333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1644750</v>
      </c>
      <c r="C27" s="2"/>
      <c r="D27" s="2"/>
      <c r="E27" s="2"/>
      <c r="F27" s="2"/>
      <c r="G27" s="2"/>
      <c r="H27" s="2">
        <v>1462000</v>
      </c>
      <c r="I27" s="2"/>
      <c r="J27" s="2"/>
      <c r="K27" s="2"/>
      <c r="L27" s="1">
        <f>B27+D27+F27+H27+J27</f>
        <v>3106750</v>
      </c>
      <c r="M27" s="13">
        <f>C27+E27+G27+I27+K27</f>
        <v>0</v>
      </c>
      <c r="N27" s="14">
        <f>L27+M27</f>
        <v>3106750</v>
      </c>
      <c r="P27" s="3" t="s">
        <v>12</v>
      </c>
      <c r="Q27" s="2">
        <v>170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170</v>
      </c>
      <c r="X27" s="2">
        <v>0</v>
      </c>
      <c r="Y27" s="2">
        <v>0</v>
      </c>
      <c r="Z27" s="2">
        <v>0</v>
      </c>
      <c r="AA27" s="1">
        <f>Q27+S27+U27+W27+Y27</f>
        <v>340</v>
      </c>
      <c r="AB27" s="13">
        <f>R27+T27+V27+X27+Z27</f>
        <v>0</v>
      </c>
      <c r="AC27" s="14">
        <f>AA27+AB27</f>
        <v>340</v>
      </c>
      <c r="AE27" s="3" t="s">
        <v>12</v>
      </c>
      <c r="AF27" s="2">
        <f>IFERROR(B27/Q27, "N.A.")</f>
        <v>9675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8600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9137.5</v>
      </c>
      <c r="AQ27" s="13" t="str">
        <f t="shared" si="15"/>
        <v>N.A.</v>
      </c>
      <c r="AR27" s="14">
        <f t="shared" si="15"/>
        <v>9137.5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1206150</v>
      </c>
      <c r="C29" s="2">
        <v>1275000</v>
      </c>
      <c r="D29" s="2">
        <v>877200</v>
      </c>
      <c r="E29" s="2"/>
      <c r="F29" s="2"/>
      <c r="G29" s="2"/>
      <c r="H29" s="2"/>
      <c r="I29" s="2"/>
      <c r="J29" s="2"/>
      <c r="K29" s="2"/>
      <c r="L29" s="1">
        <f t="shared" si="16"/>
        <v>2083350</v>
      </c>
      <c r="M29" s="13">
        <f t="shared" si="16"/>
        <v>1275000</v>
      </c>
      <c r="N29" s="14">
        <f t="shared" si="17"/>
        <v>3358350</v>
      </c>
      <c r="P29" s="3" t="s">
        <v>14</v>
      </c>
      <c r="Q29" s="2">
        <v>340</v>
      </c>
      <c r="R29" s="2">
        <v>170</v>
      </c>
      <c r="S29" s="2">
        <v>170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510</v>
      </c>
      <c r="AB29" s="13">
        <f t="shared" si="18"/>
        <v>170</v>
      </c>
      <c r="AC29" s="14">
        <f t="shared" si="19"/>
        <v>680</v>
      </c>
      <c r="AE29" s="3" t="s">
        <v>14</v>
      </c>
      <c r="AF29" s="2">
        <f t="shared" si="20"/>
        <v>3547.5</v>
      </c>
      <c r="AG29" s="2">
        <f t="shared" si="15"/>
        <v>7500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4085</v>
      </c>
      <c r="AQ29" s="13">
        <f t="shared" si="15"/>
        <v>7500</v>
      </c>
      <c r="AR29" s="14">
        <f t="shared" si="15"/>
        <v>4938.75</v>
      </c>
    </row>
    <row r="30" spans="1:44" ht="15" customHeight="1" thickBot="1" x14ac:dyDescent="0.3">
      <c r="A30" s="3" t="s">
        <v>15</v>
      </c>
      <c r="B30" s="2">
        <v>1754400</v>
      </c>
      <c r="C30" s="2"/>
      <c r="D30" s="2">
        <v>1827500</v>
      </c>
      <c r="E30" s="2"/>
      <c r="F30" s="2"/>
      <c r="G30" s="2">
        <v>4335000</v>
      </c>
      <c r="H30" s="2"/>
      <c r="I30" s="2"/>
      <c r="J30" s="2"/>
      <c r="K30" s="2"/>
      <c r="L30" s="1">
        <f t="shared" si="16"/>
        <v>3581900</v>
      </c>
      <c r="M30" s="13">
        <f t="shared" si="16"/>
        <v>4335000</v>
      </c>
      <c r="N30" s="14">
        <f t="shared" si="17"/>
        <v>7916900</v>
      </c>
      <c r="P30" s="3" t="s">
        <v>15</v>
      </c>
      <c r="Q30" s="2">
        <v>170</v>
      </c>
      <c r="R30" s="2">
        <v>0</v>
      </c>
      <c r="S30" s="2">
        <v>170</v>
      </c>
      <c r="T30" s="2">
        <v>0</v>
      </c>
      <c r="U30" s="2">
        <v>0</v>
      </c>
      <c r="V30" s="2">
        <v>510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340</v>
      </c>
      <c r="AB30" s="13">
        <f t="shared" si="18"/>
        <v>510</v>
      </c>
      <c r="AC30" s="21">
        <f t="shared" si="19"/>
        <v>850</v>
      </c>
      <c r="AE30" s="3" t="s">
        <v>15</v>
      </c>
      <c r="AF30" s="2">
        <f t="shared" si="20"/>
        <v>10320</v>
      </c>
      <c r="AG30" s="2" t="str">
        <f t="shared" si="15"/>
        <v>N.A.</v>
      </c>
      <c r="AH30" s="2">
        <f t="shared" si="15"/>
        <v>10750</v>
      </c>
      <c r="AI30" s="2" t="str">
        <f t="shared" si="15"/>
        <v>N.A.</v>
      </c>
      <c r="AJ30" s="2" t="str">
        <f t="shared" si="15"/>
        <v>N.A.</v>
      </c>
      <c r="AK30" s="2">
        <f t="shared" si="15"/>
        <v>8500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10535</v>
      </c>
      <c r="AQ30" s="13">
        <f t="shared" si="15"/>
        <v>8500</v>
      </c>
      <c r="AR30" s="14">
        <f t="shared" si="15"/>
        <v>9314</v>
      </c>
    </row>
    <row r="31" spans="1:44" ht="15" customHeight="1" thickBot="1" x14ac:dyDescent="0.3">
      <c r="A31" s="4" t="s">
        <v>16</v>
      </c>
      <c r="B31" s="2">
        <v>4605300</v>
      </c>
      <c r="C31" s="2">
        <v>1275000</v>
      </c>
      <c r="D31" s="2">
        <v>2704700</v>
      </c>
      <c r="E31" s="2"/>
      <c r="F31" s="2"/>
      <c r="G31" s="2">
        <v>4335000</v>
      </c>
      <c r="H31" s="2">
        <v>1462000</v>
      </c>
      <c r="I31" s="2"/>
      <c r="J31" s="2"/>
      <c r="K31" s="2"/>
      <c r="L31" s="1">
        <f t="shared" ref="L31" si="21">B31+D31+F31+H31+J31</f>
        <v>8772000</v>
      </c>
      <c r="M31" s="13">
        <f t="shared" ref="M31" si="22">C31+E31+G31+I31+K31</f>
        <v>5610000</v>
      </c>
      <c r="N31" s="21">
        <f t="shared" ref="N31" si="23">L31+M31</f>
        <v>14382000</v>
      </c>
      <c r="P31" s="4" t="s">
        <v>16</v>
      </c>
      <c r="Q31" s="2">
        <v>680</v>
      </c>
      <c r="R31" s="2">
        <v>170</v>
      </c>
      <c r="S31" s="2">
        <v>340</v>
      </c>
      <c r="T31" s="2">
        <v>0</v>
      </c>
      <c r="U31" s="2">
        <v>0</v>
      </c>
      <c r="V31" s="2">
        <v>510</v>
      </c>
      <c r="W31" s="2">
        <v>170</v>
      </c>
      <c r="X31" s="2">
        <v>0</v>
      </c>
      <c r="Y31" s="2">
        <v>0</v>
      </c>
      <c r="Z31" s="2">
        <v>0</v>
      </c>
      <c r="AA31" s="1">
        <f t="shared" ref="AA31" si="24">Q31+S31+U31+W31+Y31</f>
        <v>1190</v>
      </c>
      <c r="AB31" s="13">
        <f t="shared" ref="AB31" si="25">R31+T31+V31+X31+Z31</f>
        <v>680</v>
      </c>
      <c r="AC31" s="14">
        <f t="shared" ref="AC31" si="26">AA31+AB31</f>
        <v>1870</v>
      </c>
      <c r="AE31" s="4" t="s">
        <v>16</v>
      </c>
      <c r="AF31" s="2">
        <f t="shared" si="20"/>
        <v>6772.5</v>
      </c>
      <c r="AG31" s="2">
        <f t="shared" si="15"/>
        <v>7500</v>
      </c>
      <c r="AH31" s="2">
        <f t="shared" si="15"/>
        <v>7955</v>
      </c>
      <c r="AI31" s="2" t="str">
        <f t="shared" si="15"/>
        <v>N.A.</v>
      </c>
      <c r="AJ31" s="2" t="str">
        <f t="shared" si="15"/>
        <v>N.A.</v>
      </c>
      <c r="AK31" s="2">
        <f t="shared" si="15"/>
        <v>8500</v>
      </c>
      <c r="AL31" s="2">
        <f t="shared" si="15"/>
        <v>8600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7371.4285714285716</v>
      </c>
      <c r="AQ31" s="13">
        <f t="shared" ref="AQ31" si="28">IFERROR(M31/AB31, "N.A.")</f>
        <v>8250</v>
      </c>
      <c r="AR31" s="14">
        <f t="shared" ref="AR31" si="29">IFERROR(N31/AC31, "N.A.")</f>
        <v>7690.909090909091</v>
      </c>
    </row>
    <row r="32" spans="1:44" ht="15" customHeight="1" thickBot="1" x14ac:dyDescent="0.3">
      <c r="A32" s="5" t="s">
        <v>0</v>
      </c>
      <c r="B32" s="44">
        <f>B31+C31</f>
        <v>5880300</v>
      </c>
      <c r="C32" s="45"/>
      <c r="D32" s="44">
        <f>D31+E31</f>
        <v>2704700</v>
      </c>
      <c r="E32" s="45"/>
      <c r="F32" s="44">
        <f>F31+G31</f>
        <v>4335000</v>
      </c>
      <c r="G32" s="45"/>
      <c r="H32" s="44">
        <f>H31+I31</f>
        <v>1462000</v>
      </c>
      <c r="I32" s="45"/>
      <c r="J32" s="44">
        <f>J31+K31</f>
        <v>0</v>
      </c>
      <c r="K32" s="45"/>
      <c r="L32" s="44">
        <f>L31+M31</f>
        <v>14382000</v>
      </c>
      <c r="M32" s="46"/>
      <c r="N32" s="22">
        <f>B32+D32+F32+H32+J32</f>
        <v>14382000</v>
      </c>
      <c r="P32" s="5" t="s">
        <v>0</v>
      </c>
      <c r="Q32" s="44">
        <f>Q31+R31</f>
        <v>850</v>
      </c>
      <c r="R32" s="45"/>
      <c r="S32" s="44">
        <f>S31+T31</f>
        <v>340</v>
      </c>
      <c r="T32" s="45"/>
      <c r="U32" s="44">
        <f>U31+V31</f>
        <v>510</v>
      </c>
      <c r="V32" s="45"/>
      <c r="W32" s="44">
        <f>W31+X31</f>
        <v>170</v>
      </c>
      <c r="X32" s="45"/>
      <c r="Y32" s="44">
        <f>Y31+Z31</f>
        <v>0</v>
      </c>
      <c r="Z32" s="45"/>
      <c r="AA32" s="44">
        <f>AA31+AB31</f>
        <v>1870</v>
      </c>
      <c r="AB32" s="45"/>
      <c r="AC32" s="23">
        <f>Q32+S32+U32+W32+Y32</f>
        <v>1870</v>
      </c>
      <c r="AE32" s="5" t="s">
        <v>0</v>
      </c>
      <c r="AF32" s="24">
        <f>IFERROR(B32/Q32,"N.A.")</f>
        <v>6918</v>
      </c>
      <c r="AG32" s="25"/>
      <c r="AH32" s="24">
        <f>IFERROR(D32/S32,"N.A.")</f>
        <v>7955</v>
      </c>
      <c r="AI32" s="25"/>
      <c r="AJ32" s="24">
        <f>IFERROR(F32/U32,"N.A.")</f>
        <v>8500</v>
      </c>
      <c r="AK32" s="25"/>
      <c r="AL32" s="24">
        <f>IFERROR(H32/W32,"N.A.")</f>
        <v>8600</v>
      </c>
      <c r="AM32" s="25"/>
      <c r="AN32" s="24" t="str">
        <f>IFERROR(J32/Y32,"N.A.")</f>
        <v>N.A.</v>
      </c>
      <c r="AO32" s="25"/>
      <c r="AP32" s="24">
        <f>IFERROR(L32/AA32,"N.A.")</f>
        <v>7690.909090909091</v>
      </c>
      <c r="AQ32" s="25"/>
      <c r="AR32" s="16">
        <f>IFERROR(N32/AC32, "N.A.")</f>
        <v>7690.909090909091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1462000</v>
      </c>
      <c r="I39" s="2"/>
      <c r="J39" s="2"/>
      <c r="K39" s="2"/>
      <c r="L39" s="1">
        <f>B39+D39+F39+H39+J39</f>
        <v>1462000</v>
      </c>
      <c r="M39" s="13">
        <f>C39+E39+G39+I39+K39</f>
        <v>0</v>
      </c>
      <c r="N39" s="14">
        <f>L39+M39</f>
        <v>1462000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340</v>
      </c>
      <c r="X39" s="2">
        <v>0</v>
      </c>
      <c r="Y39" s="2">
        <v>0</v>
      </c>
      <c r="Z39" s="2">
        <v>0</v>
      </c>
      <c r="AA39" s="1">
        <f>Q39+S39+U39+W39+Y39</f>
        <v>340</v>
      </c>
      <c r="AB39" s="13">
        <f>R39+T39+V39+X39+Z39</f>
        <v>0</v>
      </c>
      <c r="AC39" s="14">
        <f>AA39+AB39</f>
        <v>340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4300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4300</v>
      </c>
      <c r="AQ39" s="13" t="str">
        <f t="shared" si="30"/>
        <v>N.A.</v>
      </c>
      <c r="AR39" s="14">
        <f t="shared" si="30"/>
        <v>4300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>
        <v>1275000</v>
      </c>
      <c r="D41" s="2"/>
      <c r="E41" s="2"/>
      <c r="F41" s="2"/>
      <c r="G41" s="2">
        <v>0</v>
      </c>
      <c r="H41" s="2"/>
      <c r="I41" s="2"/>
      <c r="J41" s="2"/>
      <c r="K41" s="2"/>
      <c r="L41" s="1">
        <f t="shared" si="31"/>
        <v>0</v>
      </c>
      <c r="M41" s="13">
        <f t="shared" si="31"/>
        <v>1275000</v>
      </c>
      <c r="N41" s="14">
        <f t="shared" si="32"/>
        <v>1275000</v>
      </c>
      <c r="P41" s="3" t="s">
        <v>14</v>
      </c>
      <c r="Q41" s="2">
        <v>0</v>
      </c>
      <c r="R41" s="2">
        <v>170</v>
      </c>
      <c r="S41" s="2">
        <v>0</v>
      </c>
      <c r="T41" s="2">
        <v>0</v>
      </c>
      <c r="U41" s="2">
        <v>0</v>
      </c>
      <c r="V41" s="2">
        <v>170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340</v>
      </c>
      <c r="AC41" s="14">
        <f t="shared" si="34"/>
        <v>340</v>
      </c>
      <c r="AE41" s="3" t="s">
        <v>14</v>
      </c>
      <c r="AF41" s="2" t="str">
        <f t="shared" si="35"/>
        <v>N.A.</v>
      </c>
      <c r="AG41" s="2">
        <f t="shared" si="30"/>
        <v>7500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3750</v>
      </c>
      <c r="AR41" s="14">
        <f t="shared" si="30"/>
        <v>3750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>
        <v>1275000</v>
      </c>
      <c r="D43" s="2"/>
      <c r="E43" s="2"/>
      <c r="F43" s="2"/>
      <c r="G43" s="2">
        <v>0</v>
      </c>
      <c r="H43" s="2">
        <v>1462000</v>
      </c>
      <c r="I43" s="2"/>
      <c r="J43" s="2"/>
      <c r="K43" s="2"/>
      <c r="L43" s="1">
        <f t="shared" ref="L43" si="36">B43+D43+F43+H43+J43</f>
        <v>1462000</v>
      </c>
      <c r="M43" s="13">
        <f t="shared" ref="M43" si="37">C43+E43+G43+I43+K43</f>
        <v>1275000</v>
      </c>
      <c r="N43" s="21">
        <f t="shared" ref="N43" si="38">L43+M43</f>
        <v>2737000</v>
      </c>
      <c r="P43" s="4" t="s">
        <v>16</v>
      </c>
      <c r="Q43" s="2">
        <v>0</v>
      </c>
      <c r="R43" s="2">
        <v>170</v>
      </c>
      <c r="S43" s="2">
        <v>0</v>
      </c>
      <c r="T43" s="2">
        <v>0</v>
      </c>
      <c r="U43" s="2">
        <v>0</v>
      </c>
      <c r="V43" s="2">
        <v>170</v>
      </c>
      <c r="W43" s="2">
        <v>340</v>
      </c>
      <c r="X43" s="2">
        <v>0</v>
      </c>
      <c r="Y43" s="2">
        <v>0</v>
      </c>
      <c r="Z43" s="2">
        <v>0</v>
      </c>
      <c r="AA43" s="1">
        <f t="shared" ref="AA43" si="39">Q43+S43+U43+W43+Y43</f>
        <v>340</v>
      </c>
      <c r="AB43" s="13">
        <f t="shared" ref="AB43" si="40">R43+T43+V43+X43+Z43</f>
        <v>340</v>
      </c>
      <c r="AC43" s="21">
        <f t="shared" ref="AC43" si="41">AA43+AB43</f>
        <v>680</v>
      </c>
      <c r="AE43" s="4" t="s">
        <v>16</v>
      </c>
      <c r="AF43" s="2" t="str">
        <f t="shared" si="35"/>
        <v>N.A.</v>
      </c>
      <c r="AG43" s="2">
        <f t="shared" si="30"/>
        <v>7500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4300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4300</v>
      </c>
      <c r="AQ43" s="13">
        <f t="shared" ref="AQ43" si="43">IFERROR(M43/AB43, "N.A.")</f>
        <v>3750</v>
      </c>
      <c r="AR43" s="14">
        <f t="shared" ref="AR43" si="44">IFERROR(N43/AC43, "N.A.")</f>
        <v>4025</v>
      </c>
    </row>
    <row r="44" spans="1:44" ht="15" customHeight="1" thickBot="1" x14ac:dyDescent="0.3">
      <c r="A44" s="5" t="s">
        <v>0</v>
      </c>
      <c r="B44" s="44">
        <f>B43+C43</f>
        <v>1275000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1462000</v>
      </c>
      <c r="I44" s="45"/>
      <c r="J44" s="44">
        <f>J43+K43</f>
        <v>0</v>
      </c>
      <c r="K44" s="45"/>
      <c r="L44" s="44">
        <f>L43+M43</f>
        <v>2737000</v>
      </c>
      <c r="M44" s="46"/>
      <c r="N44" s="22">
        <f>B44+D44+F44+H44+J44</f>
        <v>2737000</v>
      </c>
      <c r="P44" s="5" t="s">
        <v>0</v>
      </c>
      <c r="Q44" s="44">
        <f>Q43+R43</f>
        <v>170</v>
      </c>
      <c r="R44" s="45"/>
      <c r="S44" s="44">
        <f>S43+T43</f>
        <v>0</v>
      </c>
      <c r="T44" s="45"/>
      <c r="U44" s="44">
        <f>U43+V43</f>
        <v>170</v>
      </c>
      <c r="V44" s="45"/>
      <c r="W44" s="44">
        <f>W43+X43</f>
        <v>340</v>
      </c>
      <c r="X44" s="45"/>
      <c r="Y44" s="44">
        <f>Y43+Z43</f>
        <v>0</v>
      </c>
      <c r="Z44" s="45"/>
      <c r="AA44" s="44">
        <f>AA43+AB43</f>
        <v>680</v>
      </c>
      <c r="AB44" s="46"/>
      <c r="AC44" s="22">
        <f>Q44+S44+U44+W44+Y44</f>
        <v>680</v>
      </c>
      <c r="AE44" s="5" t="s">
        <v>0</v>
      </c>
      <c r="AF44" s="24">
        <f>IFERROR(B44/Q44,"N.A.")</f>
        <v>7500</v>
      </c>
      <c r="AG44" s="25"/>
      <c r="AH44" s="24" t="str">
        <f>IFERROR(D44/S44,"N.A.")</f>
        <v>N.A.</v>
      </c>
      <c r="AI44" s="25"/>
      <c r="AJ44" s="24">
        <f>IFERROR(F44/U44,"N.A.")</f>
        <v>0</v>
      </c>
      <c r="AK44" s="25"/>
      <c r="AL44" s="24">
        <f>IFERROR(H44/W44,"N.A.")</f>
        <v>4300</v>
      </c>
      <c r="AM44" s="25"/>
      <c r="AN44" s="24" t="str">
        <f>IFERROR(J44/Y44,"N.A.")</f>
        <v>N.A.</v>
      </c>
      <c r="AO44" s="25"/>
      <c r="AP44" s="24">
        <f>IFERROR(L44/AA44,"N.A.")</f>
        <v>4025</v>
      </c>
      <c r="AQ44" s="25"/>
      <c r="AR44" s="16">
        <f>IFERROR(N44/AC44, "N.A.")</f>
        <v>4025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2022 T3</dc:title>
  <dc:subject>Matriz Hussmanns Quintana Roo, 2022-T3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2025-12-16T14:50:25Z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